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66925"/>
  <xr:revisionPtr revIDLastSave="1" documentId="8_{E56FD5F5-7505-4CE9-957C-AF048AB923DC}" xr6:coauthVersionLast="47" xr6:coauthVersionMax="47" xr10:uidLastSave="{7B31AA7A-B690-431F-9796-6B11D3ECFB75}"/>
  <bookViews>
    <workbookView xWindow="-110" yWindow="-110" windowWidth="19420" windowHeight="11500" activeTab="1" xr2:uid="{00000000-000D-0000-FFFF-FFFF00000000}"/>
  </bookViews>
  <sheets>
    <sheet name="Sheet1" sheetId="1" r:id="rId1"/>
    <sheet name="Improvements" sheetId="3" r:id="rId2"/>
    <sheet name="Other concern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4" i="1" l="1"/>
  <c r="H64" i="1"/>
  <c r="M63" i="1"/>
  <c r="H63" i="1"/>
  <c r="M62" i="1"/>
  <c r="H62" i="1"/>
  <c r="M61" i="1"/>
  <c r="H61" i="1"/>
  <c r="Z60" i="1"/>
  <c r="M60" i="1"/>
  <c r="H60" i="1"/>
  <c r="Z59" i="1"/>
  <c r="M59" i="1"/>
  <c r="H59" i="1"/>
  <c r="Z58" i="1"/>
  <c r="M58" i="1"/>
  <c r="H58" i="1"/>
  <c r="Z57" i="1"/>
  <c r="M57" i="1"/>
  <c r="H57" i="1"/>
  <c r="Z56" i="1"/>
</calcChain>
</file>

<file path=xl/sharedStrings.xml><?xml version="1.0" encoding="utf-8"?>
<sst xmlns="http://schemas.openxmlformats.org/spreadsheetml/2006/main" count="1230" uniqueCount="322">
  <si>
    <t>Which class(es) is/are your child(ren) in? - Class - Child 1</t>
  </si>
  <si>
    <t>Which class(es) is/are your child(ren) in? - Class - Child 2</t>
  </si>
  <si>
    <t>Which class(es) is/are your child(ren) in? - Class - Child 3</t>
  </si>
  <si>
    <t>Which class(es) is/are your child(ren) in? - Class - Child 4</t>
  </si>
  <si>
    <t>How do your children usually travel to and from school (most often)? - Usual Travel to/from School - Child 1</t>
  </si>
  <si>
    <t>How do your children usually travel to and from school (most often)? - Usual Travel to/from School - Child 2</t>
  </si>
  <si>
    <t>How do your children usually travel to and from school (most often)? - Usual Travel to/from School - Child 3</t>
  </si>
  <si>
    <t>How do your children usually travel to and from school (most often)? - Usual Travel to/from School - Child 4</t>
  </si>
  <si>
    <t>How do your children usually travel to and from school (most often)? - If you chose Other, please give more information</t>
  </si>
  <si>
    <t>Do you sometimes travel in a different way (i.e. on the way home or certain days)? - Do you sometimes travel in a different way? - Child 1</t>
  </si>
  <si>
    <t>Do you sometimes travel in a different way (i.e. on the way home or certain days)? - Do you sometimes travel in a different way? - Child 2</t>
  </si>
  <si>
    <t>Do you sometimes travel in a different way (i.e. on the way home or certain days)? - Do you sometimes travel in a different way? - Child 3</t>
  </si>
  <si>
    <t>Do you sometimes travel in a different way (i.e. on the way home or certain days)? - Do you sometimes travel in a different way? - Child 4</t>
  </si>
  <si>
    <t>Do you sometimes travel in a different way (i.e. on the way home or certain days)? - If you answered Other, please provide more details</t>
  </si>
  <si>
    <t>Who do they usually travel with? - Travel with - Child 1 - Alone</t>
  </si>
  <si>
    <t>Who do they usually travel with? - Travel with - Child 1 - With Parent</t>
  </si>
  <si>
    <t>Who do they usually travel with? - Travel with - Child 1 - With another adult</t>
  </si>
  <si>
    <t>Who do they usually travel with? - Travel with - Child 1 - With sisters and brothers</t>
  </si>
  <si>
    <t>Who do they usually travel with? - Travel with - Child 1 - With friends</t>
  </si>
  <si>
    <t>Who do they usually travel with? - Travel with - Child 2 - Alone</t>
  </si>
  <si>
    <t>Who do they usually travel with? - Travel with - Child 2 - With Parent</t>
  </si>
  <si>
    <t>Who do they usually travel with? - Travel with - Child 2 - With another adult</t>
  </si>
  <si>
    <t>Who do they usually travel with? - Travel with - Child 2 - With sisters and brothers</t>
  </si>
  <si>
    <t>Who do they usually travel with? - Travel with - Child 2 - With friends</t>
  </si>
  <si>
    <t>Who do they usually travel with? - Travel with - Child 3 - Alone</t>
  </si>
  <si>
    <t>Who do they usually travel with? - Travel with - Child 3 - With Parent</t>
  </si>
  <si>
    <t>Who do they usually travel with? - Travel with - Child 3 - With another adult</t>
  </si>
  <si>
    <t>Who do they usually travel with? - Travel with - Child 3 - With sisters and brothers</t>
  </si>
  <si>
    <t>Who do they usually travel with? - Travel with - Child 3 - With friends</t>
  </si>
  <si>
    <t>Who do they usually travel with? - Travel with - Child 4 - Alone</t>
  </si>
  <si>
    <t>Who do they usually travel with? - Travel with - Child 4 - With Parent</t>
  </si>
  <si>
    <t>Who do they usually travel with? - Travel with - Child 4 - With another adult</t>
  </si>
  <si>
    <t>Who do they usually travel with? - Travel with - Child 4 - With sisters and brothers</t>
  </si>
  <si>
    <t>Who do they usually travel with? - Travel with - Child 4 - With friends</t>
  </si>
  <si>
    <t>Why do you choose to drive the school run? - Why drive? - Too far to walk, scoot or cycle</t>
  </si>
  <si>
    <t>Why do you choose to drive the school run? - Why drive? - Young children</t>
  </si>
  <si>
    <t>Why do you choose to drive the school run? - Why drive? - Too dangerous to walk</t>
  </si>
  <si>
    <t>Why do you choose to drive the school run? - Why drive? - Multiple pick drops/pick ups</t>
  </si>
  <si>
    <t>Why do you choose to drive the school run? - Why drive? - No practical public transport</t>
  </si>
  <si>
    <t>Why do you choose to drive the school run? - Why drive? - Tight for time before/after work</t>
  </si>
  <si>
    <t>Why do you choose to drive the school run? - Why drive? - Other</t>
  </si>
  <si>
    <t>Why do you choose to drive the school run? - If you entered Other, please give more details?</t>
  </si>
  <si>
    <t>Please name the streets/locations you normally drop off and pick up you child(ren) - Car drop off/pick up locations</t>
  </si>
  <si>
    <t>Please give the postcode of where you most often drive to after drop off or from before pick up if different from your home?  - Post code of after school drop off destination or pre-pick up origin</t>
  </si>
  <si>
    <t>What would persuade you not to drive the school run? (please tick all that apply) - What would persuade you not to drive? - Knowing other children are walking</t>
  </si>
  <si>
    <t>What would persuade you not to drive the school run? (please tick all that apply) - What would persuade you not to drive? - Improved crossings</t>
  </si>
  <si>
    <t>What would persuade you not to drive the school run? (please tick all that apply) - What would persuade you not to drive? - Increased road safety information</t>
  </si>
  <si>
    <t>What would persuade you not to drive the school run? (please tick all that apply) - What would persuade you not to drive? - More personal safety education in school</t>
  </si>
  <si>
    <t>What would persuade you not to drive the school run? (please tick all that apply) - What would persuade you not to drive? - Concerns about climate change</t>
  </si>
  <si>
    <t>What would persuade you not to drive the school run? (please tick all that apply) - What would persuade you not to drive? - More secure school cycle/scooter parking</t>
  </si>
  <si>
    <t>What would persuade you not to drive the school run? (please tick all that apply) - What would persuade you not to drive? - Improved walking/cycling routes</t>
  </si>
  <si>
    <t>What would persuade you not to drive the school run? (please tick all that apply) - What would persuade you not to drive? - Better public transport</t>
  </si>
  <si>
    <t>What would persuade you not to drive the school run? (please tick all that apply) - What would persuade you not to drive? - Nothing</t>
  </si>
  <si>
    <t>What would persuade you not to drive the school run? (please tick all that apply) - What would persuade you not to drive? - Other</t>
  </si>
  <si>
    <t>What would persuade you not to drive the school run? (please tick all that apply) - If you entered Other, please give us more details?</t>
  </si>
  <si>
    <t>Would you consider parking at least 400 metres away from the school and walking the last bit? - Would you park away from school and walk?</t>
  </si>
  <si>
    <t>Does your child have a roadworthy cycle? - child has a roadworthy cycle? - Child 1</t>
  </si>
  <si>
    <t>Does your child have a roadworthy cycle? - child has a roadworthy cycle? - Child 2</t>
  </si>
  <si>
    <t>Does your child have a roadworthy cycle? - child has a roadworthy cycle? - Child 3</t>
  </si>
  <si>
    <t>Does your child have a roadworthy cycle? - child has a roadworthy cycle? - Child 4</t>
  </si>
  <si>
    <t>Are they allowed to cycle on the road? - Ride on road - Child 1</t>
  </si>
  <si>
    <t>Are they allowed to cycle on the road? - Ride on road - Child 2</t>
  </si>
  <si>
    <t>Are they allowed to cycle on the road? - Ride on road - Child 3</t>
  </si>
  <si>
    <t>Are they allowed to cycle on the road? - Ride on road - Child 4</t>
  </si>
  <si>
    <t>Are they allowed to cycle on the road? - If No, please tell us the reasons why?</t>
  </si>
  <si>
    <t>A walking bus follows a route to school and picks children up along the way. Would you be interested in your children taking part in a walking bus? - Use walking bus?</t>
  </si>
  <si>
    <t>Would you be interested in helping to run the walking bus? - Help walking bus?</t>
  </si>
  <si>
    <t>What concerns do you have for you children walking,  scooting and cycling to school? - Concerns for walking, scooting, cycling on school journey - Unsafe Crossings</t>
  </si>
  <si>
    <t>What concerns do you have for you children walking,  scooting and cycling to school? - Concerns for walking, scooting, cycling on school journey - Poorly lit area</t>
  </si>
  <si>
    <t>What concerns do you have for you children walking,  scooting and cycling to school? - Concerns for walking, scooting, cycling on school journey - Blind Corners</t>
  </si>
  <si>
    <t>What concerns do you have for you children walking,  scooting and cycling to school? - Concerns for walking, scooting, cycling on school journey - Too much traffic</t>
  </si>
  <si>
    <t>What concerns do you have for you children walking,  scooting and cycling to school? - Concerns for walking, scooting, cycling on school journey - Overgrown vegetation on footpath/pavement</t>
  </si>
  <si>
    <t>What concerns do you have for you children walking,  scooting and cycling to school? - Concerns for walking, scooting, cycling on school journey - Dog Poo</t>
  </si>
  <si>
    <t>What concerns do you have for you children walking,  scooting and cycling to school? - Concerns for walking, scooting, cycling on school journey - Other</t>
  </si>
  <si>
    <t>What concerns do you have for you children walking,  scooting and cycling to school? - If you chose other, please give us more information</t>
  </si>
  <si>
    <t>What improvements would you like to see and where? - What improvements would you like and where?</t>
  </si>
  <si>
    <t>P2</t>
  </si>
  <si>
    <t>Nursery</t>
  </si>
  <si>
    <t>Scoot</t>
  </si>
  <si>
    <t>Walk</t>
  </si>
  <si>
    <t>Child 2 is in a buggy.</t>
  </si>
  <si>
    <t>Drive all the way to school</t>
  </si>
  <si>
    <t>With Parent</t>
  </si>
  <si>
    <t>Tight for time before/after work</t>
  </si>
  <si>
    <t>After school club, breakfast club, classroom, nursery</t>
  </si>
  <si>
    <t>Improved crossings</t>
  </si>
  <si>
    <t>Increased road safety information</t>
  </si>
  <si>
    <t>More secure school cycle/scooter parking</t>
  </si>
  <si>
    <t>Buggy store</t>
  </si>
  <si>
    <t>No</t>
  </si>
  <si>
    <t>Yes</t>
  </si>
  <si>
    <t>It’s a very busy main road</t>
  </si>
  <si>
    <t>Maybe</t>
  </si>
  <si>
    <t>Unsafe Crossings</t>
  </si>
  <si>
    <t>Blind Corners</t>
  </si>
  <si>
    <t>Too much traffic</t>
  </si>
  <si>
    <t>Pedestrian crossing on Frogston road east</t>
  </si>
  <si>
    <t>Walking bus</t>
  </si>
  <si>
    <t>P1</t>
  </si>
  <si>
    <t>Bus</t>
  </si>
  <si>
    <t>Too dangerous to walk</t>
  </si>
  <si>
    <t>Other</t>
  </si>
  <si>
    <t>Frogston primary school</t>
  </si>
  <si>
    <t>The walk from mortonhall to frogston primary school would be a lot safer if there was a zebra crossing. It’s difficult trying to get over the road in the morning and the traffic lights are down the bottom of the road.</t>
  </si>
  <si>
    <t>It would help massively to a lot of family attending the school and nursery if there was a zebra crossing on frogston road!</t>
  </si>
  <si>
    <t>Not Answered</t>
  </si>
  <si>
    <t>Too young and cars blocking road to where kids enter school grounds.</t>
  </si>
  <si>
    <t>I would like to see both roads at bowbridge Crescent which lead to the one of the main entrances to the school to stop being used by parents to drop off kids.  
If having to drive then perhaps frogston is not the closest primary school for some children.</t>
  </si>
  <si>
    <t>Drive all the way</t>
  </si>
  <si>
    <t>Alone</t>
  </si>
  <si>
    <t>Achnacarry Street</t>
  </si>
  <si>
    <t>Eh91lg</t>
  </si>
  <si>
    <t>Nothing</t>
  </si>
  <si>
    <t>Dog Poo</t>
  </si>
  <si>
    <t>P3</t>
  </si>
  <si>
    <t>Multiple pick drops/pick ups</t>
  </si>
  <si>
    <t>Out side the class room drop and pick up</t>
  </si>
  <si>
    <t>Eh17 8tu</t>
  </si>
  <si>
    <t>With sisters and brothers</t>
  </si>
  <si>
    <t>Greenwell wynd Edinburgh</t>
  </si>
  <si>
    <t>More personal safety education in school</t>
  </si>
  <si>
    <t>Far too dangerous, cars hammer up and down our street which is a 20mph often 30/40/50mph.   Our street leads onto the 40mph duel carriageway which is often driven by people doing 50/60 mph, even crossing the road is dangerous as people jump the red light, ignore kids crossing and generally is a dangerous poorly planned route. Edinburgh Council have no forward planning or real concerns about pedestrian or cyclist safety. Too busy going after those in the city centre fit extra taxes charges etc.   Edinburgh Council must be one of the most disorganised and disjointed local government in the UK.</t>
  </si>
  <si>
    <t>Poorly lit area</t>
  </si>
  <si>
    <t>Overgrown vegetation on footpath/pavement</t>
  </si>
  <si>
    <t>Cut back trees at Burdiehouse Road to ensure the lights are not obscured, have longer crossing times, warning lights that children are crossing. 30mph speed limit on Burdiehouse Road, red light camera at these lights at Burdiehouse Village which are jumped by drivers on a daily basis..
20mph and speed bumps, paths to the actual school rather than walking on road.</t>
  </si>
  <si>
    <t>With friends</t>
  </si>
  <si>
    <t>Too young</t>
  </si>
  <si>
    <t>Barrier at end of path into school from Frogston Road (the one that is someone's drive so realise not currently possible but i think would be safer).
Island/lights/crossing patrol just along from traffic lights so people coming from mortonhall could cross safer.</t>
  </si>
  <si>
    <t>A safe crossing across frogston road near the road entrance to mortonhall estate. 
A 20mph zone (when lights show) with prominent signage to and from the kaimes crossroads. 
Uninterrupted pavements in the estate around the school so we are not forced to walk on roads with a high volume of traffic.</t>
  </si>
  <si>
    <t>With another adult</t>
  </si>
  <si>
    <t>She is only 6 and I feel the roads are too dangerous for her to be cycling on.</t>
  </si>
  <si>
    <t>Cycle</t>
  </si>
  <si>
    <t>We try to walk/cycle/scoot/roller skate</t>
  </si>
  <si>
    <t>There are no safe separate cycle paths or zebra crossings which makes it very challenging especially with young children</t>
  </si>
  <si>
    <t>Frogston Primary - Burdiehouse entrance</t>
  </si>
  <si>
    <t>Improved walking/cycling routes</t>
  </si>
  <si>
    <t>Already do</t>
  </si>
  <si>
    <t>Because it isn’t safe! The cycle lanes are non existent and I am too afraid to cycle myself as a parent! I prefer to walk with my children whilst they are on their bikes so I am able to watch them carefully! They currently cycle on the pedestrian paths?!</t>
  </si>
  <si>
    <t>No safe segregated cycle lanes!!!!</t>
  </si>
  <si>
    <t>Safe segregated cycle lanes - like most countries in Europe! Safe crossings and pedestrian walkways that don’t suddenly end with no safe continuation - Frogston road</t>
  </si>
  <si>
    <t>EH17 8BE</t>
  </si>
  <si>
    <t>P4</t>
  </si>
  <si>
    <t>P7</t>
  </si>
  <si>
    <t>Young children</t>
  </si>
  <si>
    <t>Southhouse Broad way</t>
  </si>
  <si>
    <t>Concerns about climate change</t>
  </si>
  <si>
    <t>I am worried about the car traffic beautiful it's busy road so I hope the school finds any solutions.</t>
  </si>
  <si>
    <t>Mini bus  from home to school. Because I am suffering for this issues.</t>
  </si>
  <si>
    <t>Road is too busy</t>
  </si>
  <si>
    <t>We’re very lucky as we live so close. No suggestions specific to us but a crossing on Frogston road where the path goes up to school would be beneficial but I appreciate that may not be reasonable given the proximity of the crossroads</t>
  </si>
  <si>
    <t>P6</t>
  </si>
  <si>
    <t>Too dangerous</t>
  </si>
  <si>
    <t>Park and Stride (park at least 400m from school, walk from there)</t>
  </si>
  <si>
    <t>Too far to walk, scoot or cycle</t>
  </si>
  <si>
    <t>No practical public transport</t>
  </si>
  <si>
    <t>Southhouse Road</t>
  </si>
  <si>
    <t>Better public transport</t>
  </si>
  <si>
    <t>Achnacarry street</t>
  </si>
  <si>
    <t>A pedestrian/cycle crossing along the froston road closer to the school entrance</t>
  </si>
  <si>
    <t>No safe walking or cycling infrastructure</t>
  </si>
  <si>
    <t>Frogston road</t>
  </si>
  <si>
    <t>EH16 6UX</t>
  </si>
  <si>
    <t>There is absolutely not a single milimiter of safe segregated cycle lane around this school , pavements are terrible and plenty of pavement clutter</t>
  </si>
  <si>
    <t>Dangerous , no segregated cycle labes , bad surface roads with plenty pot holes badly designed roads and Kaimes Junction</t>
  </si>
  <si>
    <t>No safe , segregated cycle lanes , no safe crossing from Mortonhall to school , Kaimes junction is terrible with plenty pavement clutter , road conditions are bad with massive potholes , no markings , same goes for pavements . Seems that coucil build a school but forgot about how poor kids get there. Heritage Grange site is also badly designed , without pavements , sharp &amp; blind corners that makes unsfae for kids to travel to school on bike or walk.
Seems like design quality of Herotage Grange is from 1940's</t>
  </si>
  <si>
    <t>Safe , segregated , well lit cycle lanes on Frigston , Captains , Burdiehouse &amp; A701, Howden Hall rd's , well surfaced pavements free of clutter &amp; overgrown vegetation , safe crossing from Burdiehouse , Mortonhall. Park &amp; Rode at straiton without safe walking,cycling access .. this area was left to neglect for decades!</t>
  </si>
  <si>
    <t>P5</t>
  </si>
  <si>
    <t>The one right outside with the new build houses</t>
  </si>
  <si>
    <t>I’ll drive as I like as I pay my road tax</t>
  </si>
  <si>
    <t>Because it’s unsafe</t>
  </si>
  <si>
    <t>Better parking facilities at the school - maybe a one way system on the road outside the school with traffic marshals to help the flow of traffic.</t>
  </si>
  <si>
    <t>EH16 6NF</t>
  </si>
  <si>
    <t>there is no safe segregated cycle lanes , pavements full of clutter &amp; bad surface , not going to allow my small kids to cycle on the road</t>
  </si>
  <si>
    <t>Frogston or Burdiehouse roads</t>
  </si>
  <si>
    <t>Definitely safe , segregated cycle lanes and pavements that are free of obstructions and overgrown vegetation like Burdiehouse and Frogston roads .</t>
  </si>
  <si>
    <t>Road is not for small children or families to cycle on, it is design for cars , safe segregated cycle lanes are for cycling and wheeling not roads . are</t>
  </si>
  <si>
    <t>there is absolutely no active travel provision in this area , absolutely nothing , even with the new David Wilson development , they have done nothing about it , pavements full of trip hazards and clutter , roads are noisy , badly surfaced with huge potholes and no markings. On Frogston road , there is no pavements on the side of farms , yet there is enough space for cycle lane and a pavement , extremely dangerous area , matter of time before there will be a casualty , it is not the speed of travel , but complete lack of any active , leisure infrastructure in the area .. David Wilson Heritage Grange is badly designed and has plenty trip hazards , forcing children to play on the main roads on the estate.</t>
  </si>
  <si>
    <t>Safe , wide , segregated , well surfaced and lit cycle lanes coupled with well surfaces , free of trip hazards and clutter pavements , safe crossing on Frogston, Captains  &amp; Burdiehouse roads , Kaimes Junction improved . the whole area looks like it was well forgotten .</t>
  </si>
  <si>
    <t>The crossing between at the end of the path between Printonan Crescent and Frogston Road East (next to Broomhills Road) is unsafe. At the very least the council needs to add a traffic island here</t>
  </si>
  <si>
    <t>See previous comment around Frogston Road East crossing.</t>
  </si>
  <si>
    <t>Too young and roads are not maintained well enough plus lack of safe cycle lanes</t>
  </si>
  <si>
    <t>Smoother road surfaces everywhere, better cycle lanes and safer spaces for children to cycle on.</t>
  </si>
  <si>
    <t>Working hours</t>
  </si>
  <si>
    <t>Parking away from the school so the walking at Achnacarry Street would be safe. At this stage too many cars parking and driving careless on the street when the children's trying to cross the street. Also, parking on the zigzag shouldn't have a place.</t>
  </si>
  <si>
    <t>Haven’t gone over road safety with them yet.</t>
  </si>
  <si>
    <t>Cars speeding up to the top of bowbridge crescent where there are large amounts of children walking to school. Perhaps speed bumps would be needed. 
Cars being abandoned causing obstructions for other cars/homeowners in the area.</t>
  </si>
  <si>
    <t>Two speed bumps are needed for Lochiel Crossway which is on our road from home to school.</t>
  </si>
  <si>
    <t>Because I am afraid of the traffic to and from school. I would appreciate if the footpaths are one whole way and not cut off in between because this makes them get off from the path and come on the road when they walk</t>
  </si>
  <si>
    <t>There is no continuance footpath on the way to school from our home which is in the same vicinity as the school. One needs to keep on coming on the road as the footpath is unavailable after every one or Two houses, I don't understand why</t>
  </si>
  <si>
    <t>Continuous footpath in the school road area</t>
  </si>
  <si>
    <t>EH16 6DY</t>
  </si>
  <si>
    <t>Crossing near school entrance on Frogston Road East</t>
  </si>
  <si>
    <t>Car to school, bus and walk home</t>
  </si>
  <si>
    <t>Bus and walk home</t>
  </si>
  <si>
    <t>Child has autism, bus and walk in the mornings was causing him distress</t>
  </si>
  <si>
    <t>EH17 7PT</t>
  </si>
  <si>
    <t>It would depend on if he coped with public transport in the mornings and if there was just one bus there instead of 2</t>
  </si>
  <si>
    <t>Not on the busier roads, he is not ready to be traffic aware. He will do things like swerve around the road</t>
  </si>
  <si>
    <t>We live too far, he does on occasion walk home but it is rare that he can manage it, he can have a meltdown because of extreme fatigue, noisy traffic, weather and coping with more demands after, or in advance of a day of demands at school.</t>
  </si>
  <si>
    <t>I would like a single bus service travelling between the new housing at Gilmerton, specifically from West Edge Farm which then travels towards Kaimes Crossroads. At present there is either 2 buses or one bus and a walk that is too much for my child with autism at certain times of day.</t>
  </si>
  <si>
    <t>16 Hawthorn Gardens</t>
  </si>
  <si>
    <t>EH20 9EG</t>
  </si>
  <si>
    <t>Frosting Road</t>
  </si>
  <si>
    <t>Roads too busy, crossings unsafe</t>
  </si>
  <si>
    <t>Bad traffic management makes for frustrated drivers, which are dangerous. Regular driving through red at kaumes crossroads for instance. Busses blocking green light for pedestrians.</t>
  </si>
  <si>
    <t>Overalk better traffic management at kaimes crossroads. 
Pedestrian crossing at where pupils get to Frogston road. 
Safer crossing from Howden hall drive to Alnwick hill dive into Howden hall road</t>
  </si>
  <si>
    <t>Not enough protected cycle space</t>
  </si>
  <si>
    <t>More protected cycle space</t>
  </si>
  <si>
    <t>Safety</t>
  </si>
  <si>
    <t>PLEASE PUT IN CROSSWALKS!!!!!
A crossing guard would also be a huge benefit.</t>
  </si>
  <si>
    <t>Barrett estate</t>
  </si>
  <si>
    <t>Eh39dr</t>
  </si>
  <si>
    <t>Not road-safety aware enough and worry of cars coming too close</t>
  </si>
  <si>
    <t>A safe crossing from mortonhall to the school, preferably a lollipop lady. They currently have to walk all the way to Kaimes junction to get safely over the very busy road, but I have witnessed lots of kids just take the chance and bolt over the dangerous road. It's an accident waiting to happen and we've been requesting a lollipop person in that area for the last year.</t>
  </si>
  <si>
    <t>Park and Stride (at least 400m from school)</t>
  </si>
  <si>
    <t>It’s hard to walk to school we are on the other side and I can’t walk all they most the time because 1- the pavement is not clear from the car and I can’t walk along with my kids and also I have baby pram 2- the way of near the bus stop as climbing especially with pram and not safe some time the route is not tidy and probably fit to walk 3- the way of near by the  school not enough space to walk mostly green space no pavement so not safe to let children walk alone. We need a clear ,  tidy and safe routes to walk to school from the opposite side that which need to cross the traffic lights to get in I hope that be improved for safety of children also if do make space for car parking to keep children safe from people park with uncared</t>
  </si>
  <si>
    <t>Because my son doesn’t know how to cycle also not safe route to cycle to school</t>
  </si>
  <si>
    <t>I think to arrange a clear pavements and safe route to school</t>
  </si>
  <si>
    <t>EH178GP</t>
  </si>
  <si>
    <t>Age</t>
  </si>
  <si>
    <t>Swimming lessons after and don't want to walk home in the train, plus with all the swimming kit</t>
  </si>
  <si>
    <t>Eh16 6rn</t>
  </si>
  <si>
    <t>Yes, but only only less busy roads and with adult supervision</t>
  </si>
  <si>
    <t>There has been at least 3 or 4 occasions when crossing with my children at the kaimes crossroads that 3 or 4 cars have continued through a red light when the green man was showing. This has made me nervous about my children every doing this walk without a vigilant adult with them.</t>
  </si>
  <si>
    <t>A crossing on Frogston road at the path up to the school and/or lollipop person there to support people crossing.</t>
  </si>
  <si>
    <t>EH17 8UJ</t>
  </si>
  <si>
    <t>Southouse broadway then walk</t>
  </si>
  <si>
    <t>Less traffic more safer route</t>
  </si>
  <si>
    <t>EH4 4HP</t>
  </si>
  <si>
    <t>Job closer to home</t>
  </si>
  <si>
    <t>Too young to do it independently</t>
  </si>
  <si>
    <t>On our route to school there isn’t a complete pavement up to the school. Children have no option but to walk on to the road on Achnacarry Street on one side and there is no pavement on the other side of the street. The pavement stops for plants and then starts again on the other side</t>
  </si>
  <si>
    <t>A continuous pavement on the street up to the primary school</t>
  </si>
  <si>
    <t>Next to the School, Achnacarry Street</t>
  </si>
  <si>
    <t>Of there was School bus that could pick up children and drop off after school.</t>
  </si>
  <si>
    <t>Too young to drive alone, no experience</t>
  </si>
  <si>
    <t>Too far from school</t>
  </si>
  <si>
    <t>I would be happy if there was school bus that could pick up children from home in the morning and drop off at home after school.Because often families have also babies or small children, and it would be very helpful.</t>
  </si>
  <si>
    <t>Nursery gate</t>
  </si>
  <si>
    <t>Eh22 3nu</t>
  </si>
  <si>
    <t>Knowing other children are walking</t>
  </si>
  <si>
    <t>Lollipop man on the crossroads</t>
  </si>
  <si>
    <t>Too little still learning to cycle proficiently and no cycle lane road too busy and cars way over speed limit too dangerous.</t>
  </si>
  <si>
    <t>Cycle paths
Reduce speed limit on Old Burdiehouse road
Safer crossing and longer time to cross at lights - cars often go through the read - the middle island is not safe the speed cars go past when you are waiting to cross
Path from Burdiehouse village to new estate is overgrown and not well lit not safe</t>
  </si>
  <si>
    <t>Speed of traffic on frogston road</t>
  </si>
  <si>
    <t>Crossing at school opening on frogston road and speed restrictions such as bumps or camera</t>
  </si>
  <si>
    <t>outside the school carpark</t>
  </si>
  <si>
    <t>don't no cycling</t>
  </si>
  <si>
    <t>Further along at the back of Printonan Crescent where there are side bays.</t>
  </si>
  <si>
    <t>EH25 9RG</t>
  </si>
  <si>
    <t>The crossing at Kaimes is far too short to safely walk across the junction, there is no crossing on Frogston Road, the speed limit outside the estate isn't low enough to keep kids safe. The rest of Edinburgh schools have better crossings or lower speed limits and signs in the surrounding areas.</t>
  </si>
  <si>
    <t>1. Install a crossing light along Frogston Road. 
2. Invest in signage outside the Heritage Grange Estate to make it clear there is a school within the estate. 
3. Bring back crossing guards and/or walking bus.</t>
  </si>
  <si>
    <t>Near school entrance</t>
  </si>
  <si>
    <t>To have a new traffic light and crosswalk</t>
  </si>
  <si>
    <t>No cycle paths, bus lanes or other suitable route - they would have to share the road with heavy traffic</t>
  </si>
  <si>
    <t>There are safe crossings at Kaimes Crossroads, but that requires walking next to heavy traffic for the whole route, breathing significant air pollution. A much lower-traffic route may be taken via the Mortonhall estate, but there is no safe crossing from there to Frogston Primary. So the choice is either a route including crossing a busy road with no pedestrian crossing, or a heavily congested route breathing in exhaust fumes for the duration. Cycling is not an option unless we use pavements, due to the heavy traffic and no cycle paths, which is illegal as well as discourteous to other pedestrians.</t>
  </si>
  <si>
    <t>A pedestrian crossing from Frogston Primary to the Mortonhall estate, next to the bus stop opposite (Kaimes Crossroads, servicing 11 &amp; 400 due East). A formal cycle route between Alnwickhill estate and Frogston Primary, and for other catchment areas to school. Low-emission zone around the school, including penalties for diesel/petrol; it's important to simultaneously support parents who have no other means of transport, such as offering financial incentives or part-exchange deals for upgrading to electric cars/bikes/mobility scooters etc.</t>
  </si>
  <si>
    <t>Roads are busy no barriers paths narrow covered with over grow bushes and paths uneven to scoot!</t>
  </si>
  <si>
    <t>Frogston Primary school</t>
  </si>
  <si>
    <t>My son has a blue badge as he poses a risk to other road users he has no sense of danger so better routes would really help!</t>
  </si>
  <si>
    <t>He’s still practicing</t>
  </si>
  <si>
    <t>Paths and roads are really badly kept. 
Crossing is far too quick 
New estate has poorly planned paths and separate often
No disabled parking 
No barriers along the main roads and crossroad at Kaimes 
Very badly planned and disappointing placing the school there with inadequate routes</t>
  </si>
  <si>
    <t>All off above sorted</t>
  </si>
  <si>
    <t>I don't feel safe, they are too young and too many bad drivers</t>
  </si>
  <si>
    <t>We cross at the traffic lights at the kaimes crossroads. We all have to run as you don't get alot of time and have to run diagonally.
Maybe a lady pop person on the frogston Road opposite the entrance and more signs.</t>
  </si>
  <si>
    <t>Gilmerton Dykes Street/school area</t>
  </si>
  <si>
    <t>Not enough space for walking/cycling because of other pedestrians. No cycling path</t>
  </si>
  <si>
    <t>More cycling paths</t>
  </si>
  <si>
    <t>School warning sign at estate entrances</t>
  </si>
  <si>
    <t>Crossing guide @ Frogston Rd E</t>
  </si>
  <si>
    <t>cycle route between Alnwickhill estate and Frogston Primary with toucan crossing</t>
  </si>
  <si>
    <t>LEZ around school</t>
  </si>
  <si>
    <t>Continuous pavements to school</t>
  </si>
  <si>
    <t>Open path from Frogston Road East to Achnacarry St</t>
  </si>
  <si>
    <t>One way and drop off outside school</t>
  </si>
  <si>
    <t>Traffic calming on Bowbridge Crescent</t>
  </si>
  <si>
    <t>20mph when lights flash on Frogston Rd E</t>
  </si>
  <si>
    <t>Cut back trees at Burdiehouse Road to ensure the lights are not obscured</t>
  </si>
  <si>
    <t>School warning sign at Burdiehouse Rd crossings</t>
  </si>
  <si>
    <t>Reduce Burdiehouse Rd to 30mph</t>
  </si>
  <si>
    <t>Longer ped phase Kaimes and Burdiehouse lights</t>
  </si>
  <si>
    <t xml:space="preserve">Red light camera on Burdiehouse Village traffic lights </t>
  </si>
  <si>
    <t>improve path from Clippens estate to Burdiehouse Village - overgrown and poorly lit</t>
  </si>
  <si>
    <t>Safe cycle route clippen's drive to school</t>
  </si>
  <si>
    <t>school bus</t>
  </si>
  <si>
    <t>direct bus from new housing at West Edge Farm to Kaimes</t>
  </si>
  <si>
    <t>Bowbridge closed at beginning and end of school day</t>
  </si>
  <si>
    <t>Safer crossings Howden hall dr to Alnwick hill dr into Howden hall rd</t>
  </si>
  <si>
    <t>School Street on Achnacarry St</t>
  </si>
  <si>
    <t>Segregated cycle lane on Captain's Rd</t>
  </si>
  <si>
    <t xml:space="preserve"> speed bumps are needed for Lochiel Crossway</t>
  </si>
  <si>
    <t>Red light running - Kaimes Crossroads</t>
  </si>
  <si>
    <t>Buses caught on Kaimes junction stops peds crossing</t>
  </si>
  <si>
    <t>Traffic congestion outside school</t>
  </si>
  <si>
    <t>No safe crossing from Mortonhall to school</t>
  </si>
  <si>
    <t>light controlled/zebra crossing at Frogston Rd E by Kaimes bus stop</t>
  </si>
  <si>
    <t>No segregated cycle lanes</t>
  </si>
  <si>
    <t>potholes, worn road marking at Kaimes</t>
  </si>
  <si>
    <t>Kaimes junction - broken pavements with lots of clutter</t>
  </si>
  <si>
    <t>Paths don't link up forcing pedestrians onto road Achncarry/Bowbridge</t>
  </si>
  <si>
    <t>Kaimes junction - short pedestrian phase</t>
  </si>
  <si>
    <t>No disabled parking at school</t>
  </si>
  <si>
    <t>No barriers along main roads</t>
  </si>
  <si>
    <t>Speed of traffic on Frogston Rd makes it hard to cross</t>
  </si>
  <si>
    <t>Mortonhall Estate has less pollution than main road but no crossing</t>
  </si>
  <si>
    <t>No cycle route from Mortonhall to school</t>
  </si>
  <si>
    <t>No pavement or cycle lane on south side of Frogston Rd but space for both</t>
  </si>
  <si>
    <t>No continuous active travel provision in new estate - paths stop</t>
  </si>
  <si>
    <t>too far to walk</t>
  </si>
  <si>
    <t>Walking along main road polluted, noisy and stressful for kids</t>
  </si>
  <si>
    <t>need crossing where path from Printonan Drive emerges on Frogston Rd E</t>
  </si>
  <si>
    <t>With whom do they usually travel?</t>
  </si>
  <si>
    <t>Sometimes travel totals</t>
  </si>
  <si>
    <t>With parent</t>
  </si>
  <si>
    <t>cycle</t>
  </si>
  <si>
    <t>scoot</t>
  </si>
  <si>
    <t>park and stride</t>
  </si>
  <si>
    <t>driven all the way</t>
  </si>
  <si>
    <t>bus</t>
  </si>
  <si>
    <t>taxi</t>
  </si>
  <si>
    <t>other</t>
  </si>
  <si>
    <t>Travel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</si>
</sst>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amily val="2"/>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wrapText="1"/>
    </xf>
    <xf numFmtId="0" fontId="1" fillId="0" borderId="0" xfId="0" applyFont="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Frogston Parent Suggestions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Improvements!$B$9:$B$25</c:f>
              <c:strCache>
                <c:ptCount val="17"/>
                <c:pt idx="0">
                  <c:v>20mph when lights flash on Frogston Rd E</c:v>
                </c:pt>
                <c:pt idx="1">
                  <c:v>One way and drop off outside school</c:v>
                </c:pt>
                <c:pt idx="2">
                  <c:v>Traffic calming on Bowbridge Crescent</c:v>
                </c:pt>
                <c:pt idx="3">
                  <c:v>Reduce Burdiehouse Rd to 30mph</c:v>
                </c:pt>
                <c:pt idx="4">
                  <c:v>school bus</c:v>
                </c:pt>
                <c:pt idx="5">
                  <c:v>Bowbridge closed at beginning and end of school day</c:v>
                </c:pt>
                <c:pt idx="6">
                  <c:v>School Street on Achnacarry St</c:v>
                </c:pt>
                <c:pt idx="7">
                  <c:v>Segregated cycle lane on Captain's Rd</c:v>
                </c:pt>
                <c:pt idx="8">
                  <c:v>Open path from Frogston Road East to Achnacarry St</c:v>
                </c:pt>
                <c:pt idx="9">
                  <c:v>Red light camera on Burdiehouse Village traffic lights </c:v>
                </c:pt>
                <c:pt idx="10">
                  <c:v>Longer ped phase Kaimes and Burdiehouse lights</c:v>
                </c:pt>
                <c:pt idx="11">
                  <c:v>improve path from Clippens estate to Burdiehouse Village - overgrown and poorly lit</c:v>
                </c:pt>
                <c:pt idx="12">
                  <c:v>Safe cycle route clippen's drive to school</c:v>
                </c:pt>
                <c:pt idx="13">
                  <c:v>cycle route between Alnwickhill estate and Frogston Primary with toucan crossing</c:v>
                </c:pt>
                <c:pt idx="14">
                  <c:v>Crossing guide @ Frogston Rd E</c:v>
                </c:pt>
                <c:pt idx="15">
                  <c:v>Continuous pavements to school</c:v>
                </c:pt>
                <c:pt idx="16">
                  <c:v>light controlled/zebra crossing at Frogston Rd E by Kaimes bus stop</c:v>
                </c:pt>
              </c:strCache>
            </c:strRef>
          </c:cat>
          <c:val>
            <c:numRef>
              <c:f>Improvements!$C$9:$C$25</c:f>
              <c:numCache>
                <c:formatCode>General</c:formatCode>
                <c:ptCount val="17"/>
                <c:pt idx="0">
                  <c:v>2</c:v>
                </c:pt>
                <c:pt idx="1">
                  <c:v>2</c:v>
                </c:pt>
                <c:pt idx="2">
                  <c:v>2</c:v>
                </c:pt>
                <c:pt idx="3">
                  <c:v>2</c:v>
                </c:pt>
                <c:pt idx="4">
                  <c:v>2</c:v>
                </c:pt>
                <c:pt idx="5">
                  <c:v>2</c:v>
                </c:pt>
                <c:pt idx="6">
                  <c:v>2</c:v>
                </c:pt>
                <c:pt idx="7">
                  <c:v>2</c:v>
                </c:pt>
                <c:pt idx="8">
                  <c:v>3</c:v>
                </c:pt>
                <c:pt idx="9">
                  <c:v>3</c:v>
                </c:pt>
                <c:pt idx="10">
                  <c:v>4</c:v>
                </c:pt>
                <c:pt idx="11">
                  <c:v>4</c:v>
                </c:pt>
                <c:pt idx="12">
                  <c:v>4</c:v>
                </c:pt>
                <c:pt idx="13">
                  <c:v>6</c:v>
                </c:pt>
                <c:pt idx="14">
                  <c:v>8</c:v>
                </c:pt>
                <c:pt idx="15">
                  <c:v>11</c:v>
                </c:pt>
                <c:pt idx="16">
                  <c:v>19</c:v>
                </c:pt>
              </c:numCache>
            </c:numRef>
          </c:val>
          <c:extLst>
            <c:ext xmlns:c16="http://schemas.microsoft.com/office/drawing/2014/chart" uri="{C3380CC4-5D6E-409C-BE32-E72D297353CC}">
              <c16:uniqueId val="{00000000-DAA2-4D58-A1E7-236D5F557FCB}"/>
            </c:ext>
          </c:extLst>
        </c:ser>
        <c:dLbls>
          <c:showLegendKey val="0"/>
          <c:showVal val="0"/>
          <c:showCatName val="0"/>
          <c:showSerName val="0"/>
          <c:showPercent val="0"/>
          <c:showBubbleSize val="0"/>
        </c:dLbls>
        <c:gapWidth val="182"/>
        <c:axId val="663046088"/>
        <c:axId val="663045760"/>
      </c:barChart>
      <c:catAx>
        <c:axId val="663046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045760"/>
        <c:crosses val="autoZero"/>
        <c:auto val="1"/>
        <c:lblAlgn val="ctr"/>
        <c:lblOffset val="100"/>
        <c:noMultiLvlLbl val="0"/>
      </c:catAx>
      <c:valAx>
        <c:axId val="663045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046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Frogston</a:t>
            </a:r>
            <a:r>
              <a:rPr lang="en-GB" baseline="0"/>
              <a:t> Other Parent Concerns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spPr>
            <a:solidFill>
              <a:schemeClr val="accent1"/>
            </a:solidFill>
            <a:ln>
              <a:noFill/>
            </a:ln>
            <a:effectLst/>
          </c:spPr>
          <c:invertIfNegative val="0"/>
          <c:cat>
            <c:strRef>
              <c:f>'Other concerns'!$B$11:$B$19</c:f>
              <c:strCache>
                <c:ptCount val="9"/>
                <c:pt idx="0">
                  <c:v>Kaimes junction - broken pavements with lots of clutter</c:v>
                </c:pt>
                <c:pt idx="1">
                  <c:v>potholes, worn road marking at Kaimes</c:v>
                </c:pt>
                <c:pt idx="2">
                  <c:v>No cycle route from Mortonhall to school</c:v>
                </c:pt>
                <c:pt idx="3">
                  <c:v>too far to walk</c:v>
                </c:pt>
                <c:pt idx="4">
                  <c:v>Red light running - Kaimes Crossroads</c:v>
                </c:pt>
                <c:pt idx="5">
                  <c:v>No safe crossing from Mortonhall to school</c:v>
                </c:pt>
                <c:pt idx="6">
                  <c:v>No segregated cycle lanes</c:v>
                </c:pt>
                <c:pt idx="7">
                  <c:v>Paths don't link up forcing pedestrians onto road Achncarry/Bowbridge</c:v>
                </c:pt>
                <c:pt idx="8">
                  <c:v>No continuous active travel provision in new estate - paths stop</c:v>
                </c:pt>
              </c:strCache>
            </c:strRef>
          </c:cat>
          <c:val>
            <c:numRef>
              <c:f>'Other concerns'!$C$11:$C$19</c:f>
              <c:numCache>
                <c:formatCode>General</c:formatCode>
                <c:ptCount val="9"/>
                <c:pt idx="0">
                  <c:v>2</c:v>
                </c:pt>
                <c:pt idx="1">
                  <c:v>2</c:v>
                </c:pt>
                <c:pt idx="2">
                  <c:v>2</c:v>
                </c:pt>
                <c:pt idx="3">
                  <c:v>2</c:v>
                </c:pt>
                <c:pt idx="4">
                  <c:v>3</c:v>
                </c:pt>
                <c:pt idx="5">
                  <c:v>3</c:v>
                </c:pt>
                <c:pt idx="6">
                  <c:v>3</c:v>
                </c:pt>
                <c:pt idx="7">
                  <c:v>4</c:v>
                </c:pt>
                <c:pt idx="8">
                  <c:v>6</c:v>
                </c:pt>
              </c:numCache>
            </c:numRef>
          </c:val>
          <c:extLst>
            <c:ext xmlns:c16="http://schemas.microsoft.com/office/drawing/2014/chart" uri="{C3380CC4-5D6E-409C-BE32-E72D297353CC}">
              <c16:uniqueId val="{00000000-D592-4194-B177-166E090BBB0D}"/>
            </c:ext>
          </c:extLst>
        </c:ser>
        <c:dLbls>
          <c:showLegendKey val="0"/>
          <c:showVal val="0"/>
          <c:showCatName val="0"/>
          <c:showSerName val="0"/>
          <c:showPercent val="0"/>
          <c:showBubbleSize val="0"/>
        </c:dLbls>
        <c:gapWidth val="182"/>
        <c:axId val="406306000"/>
        <c:axId val="406313544"/>
      </c:barChart>
      <c:catAx>
        <c:axId val="406306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313544"/>
        <c:crosses val="autoZero"/>
        <c:auto val="1"/>
        <c:lblAlgn val="ctr"/>
        <c:lblOffset val="100"/>
        <c:noMultiLvlLbl val="0"/>
      </c:catAx>
      <c:valAx>
        <c:axId val="4063135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306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38099</xdr:colOff>
      <xdr:row>0</xdr:row>
      <xdr:rowOff>0</xdr:rowOff>
    </xdr:from>
    <xdr:to>
      <xdr:col>17</xdr:col>
      <xdr:colOff>485775</xdr:colOff>
      <xdr:row>9</xdr:row>
      <xdr:rowOff>76200</xdr:rowOff>
    </xdr:to>
    <xdr:graphicFrame macro="">
      <xdr:nvGraphicFramePr>
        <xdr:cNvPr id="2" name="Chart 1">
          <a:extLst>
            <a:ext uri="{FF2B5EF4-FFF2-40B4-BE49-F238E27FC236}">
              <a16:creationId xmlns:a16="http://schemas.microsoft.com/office/drawing/2014/main" id="{DDE0C3DA-70ED-20AB-983F-0458D3BB8F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19</xdr:row>
      <xdr:rowOff>119062</xdr:rowOff>
    </xdr:from>
    <xdr:to>
      <xdr:col>1</xdr:col>
      <xdr:colOff>2000249</xdr:colOff>
      <xdr:row>34</xdr:row>
      <xdr:rowOff>4762</xdr:rowOff>
    </xdr:to>
    <xdr:graphicFrame macro="">
      <xdr:nvGraphicFramePr>
        <xdr:cNvPr id="2" name="Chart 1">
          <a:extLst>
            <a:ext uri="{FF2B5EF4-FFF2-40B4-BE49-F238E27FC236}">
              <a16:creationId xmlns:a16="http://schemas.microsoft.com/office/drawing/2014/main" id="{89FB26C4-6CDB-C3AC-0C12-40DDEBDE57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64"/>
  <sheetViews>
    <sheetView workbookViewId="0">
      <selection activeCell="B8" sqref="B8"/>
    </sheetView>
  </sheetViews>
  <sheetFormatPr defaultRowHeight="14.5" x14ac:dyDescent="0.35"/>
  <cols>
    <col min="1" max="4" width="48.1796875" bestFit="1" customWidth="1"/>
    <col min="5" max="8" width="91.81640625" bestFit="1" customWidth="1"/>
    <col min="9" max="9" width="102.1796875" bestFit="1" customWidth="1"/>
    <col min="10" max="13" width="116.90625" bestFit="1" customWidth="1"/>
    <col min="14" max="14" width="115.7265625" bestFit="1" customWidth="1"/>
    <col min="15" max="15" width="53.1796875" bestFit="1" customWidth="1"/>
    <col min="16" max="16" width="58.453125" bestFit="1" customWidth="1"/>
    <col min="17" max="17" width="64.453125" bestFit="1" customWidth="1"/>
    <col min="18" max="18" width="69.7265625" bestFit="1" customWidth="1"/>
    <col min="19" max="19" width="58.81640625" bestFit="1" customWidth="1"/>
    <col min="20" max="20" width="53.1796875" bestFit="1" customWidth="1"/>
    <col min="21" max="21" width="58.453125" bestFit="1" customWidth="1"/>
    <col min="22" max="22" width="64.453125" bestFit="1" customWidth="1"/>
    <col min="23" max="23" width="69.7265625" bestFit="1" customWidth="1"/>
    <col min="24" max="24" width="58.81640625" bestFit="1" customWidth="1"/>
    <col min="25" max="25" width="53.1796875" bestFit="1" customWidth="1"/>
    <col min="26" max="26" width="58.453125" bestFit="1" customWidth="1"/>
    <col min="27" max="27" width="64.453125" bestFit="1" customWidth="1"/>
    <col min="28" max="28" width="69.7265625" bestFit="1" customWidth="1"/>
    <col min="29" max="29" width="58.81640625" bestFit="1" customWidth="1"/>
    <col min="30" max="30" width="53.1796875" bestFit="1" customWidth="1"/>
    <col min="31" max="31" width="58.453125" bestFit="1" customWidth="1"/>
    <col min="32" max="32" width="64.453125" bestFit="1" customWidth="1"/>
    <col min="33" max="33" width="69.7265625" bestFit="1" customWidth="1"/>
    <col min="34" max="34" width="58.81640625" bestFit="1" customWidth="1"/>
    <col min="35" max="35" width="75.7265625" bestFit="1" customWidth="1"/>
    <col min="36" max="36" width="63.26953125" bestFit="1" customWidth="1"/>
    <col min="37" max="37" width="69.90625" bestFit="1" customWidth="1"/>
    <col min="38" max="38" width="74.6328125" bestFit="1" customWidth="1"/>
    <col min="39" max="39" width="74.7265625" bestFit="1" customWidth="1"/>
    <col min="40" max="40" width="77.81640625" bestFit="1" customWidth="1"/>
    <col min="41" max="41" width="55.54296875" bestFit="1" customWidth="1"/>
    <col min="42" max="42" width="112.81640625" bestFit="1" customWidth="1"/>
    <col min="43" max="43" width="97.6328125" bestFit="1" customWidth="1"/>
    <col min="44" max="44" width="164.36328125" bestFit="1" customWidth="1"/>
    <col min="45" max="45" width="135.81640625" bestFit="1" customWidth="1"/>
    <col min="46" max="46" width="122.36328125" bestFit="1" customWidth="1"/>
    <col min="47" max="47" width="134.81640625" bestFit="1" customWidth="1"/>
    <col min="48" max="48" width="141" bestFit="1" customWidth="1"/>
    <col min="49" max="49" width="132.453125" bestFit="1" customWidth="1"/>
    <col min="50" max="50" width="141.08984375" bestFit="1" customWidth="1"/>
    <col min="51" max="51" width="133.453125" bestFit="1" customWidth="1"/>
    <col min="52" max="52" width="125.1796875" bestFit="1" customWidth="1"/>
    <col min="53" max="53" width="112.6328125" bestFit="1" customWidth="1"/>
    <col min="54" max="54" width="110.81640625" bestFit="1" customWidth="1"/>
    <col min="55" max="55" width="255.6328125" bestFit="1" customWidth="1"/>
    <col min="56" max="56" width="120.36328125" bestFit="1" customWidth="1"/>
    <col min="57" max="60" width="69.54296875" bestFit="1" customWidth="1"/>
    <col min="61" max="64" width="52.81640625" bestFit="1" customWidth="1"/>
    <col min="65" max="65" width="255.6328125" bestFit="1" customWidth="1"/>
    <col min="66" max="66" width="140.6328125" bestFit="1" customWidth="1"/>
    <col min="67" max="67" width="67.453125" bestFit="1" customWidth="1"/>
    <col min="68" max="68" width="137.81640625" bestFit="1" customWidth="1"/>
    <col min="69" max="69" width="135.08984375" bestFit="1" customWidth="1"/>
    <col min="70" max="70" width="134.81640625" bestFit="1" customWidth="1"/>
    <col min="71" max="71" width="137.36328125" bestFit="1" customWidth="1"/>
    <col min="72" max="72" width="162.26953125" bestFit="1" customWidth="1"/>
    <col min="73" max="73" width="130.453125" bestFit="1" customWidth="1"/>
    <col min="74" max="74" width="128.36328125" bestFit="1" customWidth="1"/>
    <col min="75" max="76" width="255.6328125" bestFit="1" customWidth="1"/>
  </cols>
  <sheetData>
    <row r="1" spans="1:76"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row>
    <row r="2" spans="1:76" x14ac:dyDescent="0.35">
      <c r="A2" t="s">
        <v>76</v>
      </c>
      <c r="B2" t="s">
        <v>77</v>
      </c>
      <c r="E2" t="s">
        <v>78</v>
      </c>
      <c r="F2" t="s">
        <v>79</v>
      </c>
      <c r="I2" t="s">
        <v>80</v>
      </c>
      <c r="J2" t="s">
        <v>79</v>
      </c>
      <c r="K2" t="s">
        <v>81</v>
      </c>
      <c r="P2" t="s">
        <v>82</v>
      </c>
      <c r="U2" t="s">
        <v>82</v>
      </c>
      <c r="AN2" t="s">
        <v>83</v>
      </c>
      <c r="AQ2" t="s">
        <v>84</v>
      </c>
      <c r="AT2" t="s">
        <v>85</v>
      </c>
      <c r="AU2" t="s">
        <v>86</v>
      </c>
      <c r="AX2" t="s">
        <v>87</v>
      </c>
      <c r="BC2" t="s">
        <v>88</v>
      </c>
      <c r="BD2" t="s">
        <v>89</v>
      </c>
      <c r="BE2" t="s">
        <v>90</v>
      </c>
      <c r="BI2" t="s">
        <v>89</v>
      </c>
      <c r="BM2" t="s">
        <v>91</v>
      </c>
      <c r="BN2" t="s">
        <v>92</v>
      </c>
      <c r="BO2" t="s">
        <v>89</v>
      </c>
      <c r="BP2" t="s">
        <v>93</v>
      </c>
      <c r="BR2" t="s">
        <v>94</v>
      </c>
      <c r="BS2" t="s">
        <v>95</v>
      </c>
      <c r="BX2" t="s">
        <v>96</v>
      </c>
    </row>
    <row r="3" spans="1:76" x14ac:dyDescent="0.35">
      <c r="A3" t="s">
        <v>98</v>
      </c>
      <c r="B3" t="s">
        <v>77</v>
      </c>
      <c r="C3" t="s">
        <v>77</v>
      </c>
      <c r="E3" t="s">
        <v>79</v>
      </c>
      <c r="F3" t="s">
        <v>79</v>
      </c>
      <c r="G3" t="s">
        <v>79</v>
      </c>
      <c r="J3" t="s">
        <v>99</v>
      </c>
      <c r="K3" t="s">
        <v>99</v>
      </c>
      <c r="L3" t="s">
        <v>99</v>
      </c>
      <c r="P3" t="s">
        <v>82</v>
      </c>
      <c r="U3" t="s">
        <v>82</v>
      </c>
      <c r="Z3" t="s">
        <v>82</v>
      </c>
      <c r="AK3" t="s">
        <v>100</v>
      </c>
      <c r="AO3" t="s">
        <v>101</v>
      </c>
      <c r="AQ3" t="s">
        <v>102</v>
      </c>
      <c r="AT3" t="s">
        <v>85</v>
      </c>
      <c r="AU3" t="s">
        <v>86</v>
      </c>
      <c r="BB3" t="s">
        <v>101</v>
      </c>
      <c r="BC3" t="s">
        <v>103</v>
      </c>
      <c r="BD3" t="s">
        <v>89</v>
      </c>
      <c r="BE3" t="s">
        <v>90</v>
      </c>
      <c r="BF3" t="s">
        <v>90</v>
      </c>
      <c r="BG3" t="s">
        <v>89</v>
      </c>
      <c r="BI3" t="s">
        <v>90</v>
      </c>
      <c r="BJ3" t="s">
        <v>90</v>
      </c>
      <c r="BK3" t="s">
        <v>90</v>
      </c>
      <c r="BN3" t="s">
        <v>92</v>
      </c>
      <c r="BO3" t="s">
        <v>89</v>
      </c>
      <c r="BP3" t="s">
        <v>93</v>
      </c>
      <c r="BS3" t="s">
        <v>95</v>
      </c>
      <c r="BX3" t="s">
        <v>104</v>
      </c>
    </row>
    <row r="4" spans="1:76" x14ac:dyDescent="0.35">
      <c r="A4" t="s">
        <v>76</v>
      </c>
      <c r="E4" t="s">
        <v>79</v>
      </c>
      <c r="P4" t="s">
        <v>82</v>
      </c>
      <c r="BD4" t="s">
        <v>105</v>
      </c>
      <c r="BN4" t="s">
        <v>105</v>
      </c>
      <c r="BO4" t="s">
        <v>105</v>
      </c>
    </row>
    <row r="5" spans="1:76" x14ac:dyDescent="0.35">
      <c r="A5" t="s">
        <v>98</v>
      </c>
      <c r="E5" t="s">
        <v>78</v>
      </c>
      <c r="J5" t="s">
        <v>79</v>
      </c>
      <c r="P5" t="s">
        <v>82</v>
      </c>
      <c r="BD5" t="s">
        <v>105</v>
      </c>
      <c r="BE5" t="s">
        <v>90</v>
      </c>
      <c r="BI5" t="s">
        <v>89</v>
      </c>
      <c r="BM5" t="s">
        <v>106</v>
      </c>
      <c r="BN5" t="s">
        <v>89</v>
      </c>
      <c r="BO5" t="s">
        <v>89</v>
      </c>
      <c r="BX5" t="s">
        <v>107</v>
      </c>
    </row>
    <row r="6" spans="1:76" x14ac:dyDescent="0.35">
      <c r="A6" t="s">
        <v>76</v>
      </c>
      <c r="E6" t="s">
        <v>108</v>
      </c>
      <c r="J6" t="s">
        <v>79</v>
      </c>
      <c r="O6" t="s">
        <v>109</v>
      </c>
      <c r="AN6" t="s">
        <v>83</v>
      </c>
      <c r="AQ6" t="s">
        <v>110</v>
      </c>
      <c r="AR6" t="s">
        <v>111</v>
      </c>
      <c r="BA6" t="s">
        <v>112</v>
      </c>
      <c r="BD6" t="s">
        <v>89</v>
      </c>
      <c r="BE6" t="s">
        <v>89</v>
      </c>
      <c r="BI6" t="s">
        <v>89</v>
      </c>
      <c r="BN6" t="s">
        <v>89</v>
      </c>
      <c r="BO6" t="s">
        <v>89</v>
      </c>
      <c r="BP6" t="s">
        <v>93</v>
      </c>
      <c r="BS6" t="s">
        <v>95</v>
      </c>
      <c r="BU6" t="s">
        <v>113</v>
      </c>
    </row>
    <row r="7" spans="1:76" x14ac:dyDescent="0.35">
      <c r="A7" t="s">
        <v>114</v>
      </c>
      <c r="E7" t="s">
        <v>108</v>
      </c>
      <c r="J7" t="s">
        <v>79</v>
      </c>
      <c r="P7" t="s">
        <v>82</v>
      </c>
      <c r="AL7" t="s">
        <v>115</v>
      </c>
      <c r="AQ7" t="s">
        <v>116</v>
      </c>
      <c r="BA7" t="s">
        <v>112</v>
      </c>
      <c r="BD7" t="s">
        <v>89</v>
      </c>
      <c r="BE7" t="s">
        <v>90</v>
      </c>
      <c r="BI7" t="s">
        <v>89</v>
      </c>
      <c r="BN7" t="s">
        <v>89</v>
      </c>
      <c r="BO7" t="s">
        <v>92</v>
      </c>
      <c r="BS7" t="s">
        <v>95</v>
      </c>
    </row>
    <row r="8" spans="1:76" x14ac:dyDescent="0.35">
      <c r="A8" t="s">
        <v>98</v>
      </c>
      <c r="E8" t="s">
        <v>78</v>
      </c>
      <c r="J8" t="s">
        <v>78</v>
      </c>
      <c r="P8" t="s">
        <v>82</v>
      </c>
      <c r="R8" t="s">
        <v>118</v>
      </c>
      <c r="AN8" t="s">
        <v>83</v>
      </c>
      <c r="AQ8" t="s">
        <v>119</v>
      </c>
      <c r="AR8" t="s">
        <v>117</v>
      </c>
      <c r="AT8" t="s">
        <v>85</v>
      </c>
      <c r="AU8" t="s">
        <v>86</v>
      </c>
      <c r="AV8" t="s">
        <v>120</v>
      </c>
      <c r="BD8" t="s">
        <v>89</v>
      </c>
      <c r="BE8" t="s">
        <v>90</v>
      </c>
      <c r="BI8" t="s">
        <v>89</v>
      </c>
      <c r="BM8" t="s">
        <v>121</v>
      </c>
      <c r="BN8" t="s">
        <v>89</v>
      </c>
      <c r="BO8" t="s">
        <v>89</v>
      </c>
      <c r="BP8" t="s">
        <v>93</v>
      </c>
      <c r="BQ8" t="s">
        <v>122</v>
      </c>
      <c r="BR8" t="s">
        <v>94</v>
      </c>
      <c r="BS8" t="s">
        <v>95</v>
      </c>
      <c r="BT8" t="s">
        <v>123</v>
      </c>
      <c r="BU8" t="s">
        <v>113</v>
      </c>
      <c r="BX8" t="s">
        <v>124</v>
      </c>
    </row>
    <row r="9" spans="1:76" x14ac:dyDescent="0.35">
      <c r="A9" t="s">
        <v>98</v>
      </c>
      <c r="E9" t="s">
        <v>79</v>
      </c>
      <c r="P9" t="s">
        <v>82</v>
      </c>
      <c r="S9" t="s">
        <v>125</v>
      </c>
      <c r="BD9" t="s">
        <v>105</v>
      </c>
      <c r="BE9" t="s">
        <v>90</v>
      </c>
      <c r="BI9" t="s">
        <v>89</v>
      </c>
      <c r="BM9" t="s">
        <v>126</v>
      </c>
      <c r="BN9" t="s">
        <v>89</v>
      </c>
      <c r="BO9" t="s">
        <v>89</v>
      </c>
      <c r="BX9" t="s">
        <v>127</v>
      </c>
    </row>
    <row r="10" spans="1:76" x14ac:dyDescent="0.35">
      <c r="A10" t="s">
        <v>76</v>
      </c>
      <c r="E10" t="s">
        <v>79</v>
      </c>
      <c r="P10" t="s">
        <v>82</v>
      </c>
      <c r="BD10" t="s">
        <v>105</v>
      </c>
      <c r="BE10" t="s">
        <v>90</v>
      </c>
      <c r="BI10" t="s">
        <v>90</v>
      </c>
      <c r="BN10" t="s">
        <v>89</v>
      </c>
      <c r="BO10" t="s">
        <v>89</v>
      </c>
      <c r="BP10" t="s">
        <v>93</v>
      </c>
      <c r="BR10" t="s">
        <v>94</v>
      </c>
      <c r="BS10" t="s">
        <v>95</v>
      </c>
      <c r="BX10" t="s">
        <v>128</v>
      </c>
    </row>
    <row r="11" spans="1:76" x14ac:dyDescent="0.35">
      <c r="A11" t="s">
        <v>98</v>
      </c>
      <c r="E11" t="s">
        <v>79</v>
      </c>
      <c r="P11" t="s">
        <v>82</v>
      </c>
      <c r="Q11" t="s">
        <v>129</v>
      </c>
      <c r="R11" t="s">
        <v>118</v>
      </c>
      <c r="BD11" t="s">
        <v>105</v>
      </c>
      <c r="BE11" t="s">
        <v>90</v>
      </c>
      <c r="BI11" t="s">
        <v>89</v>
      </c>
      <c r="BM11" t="s">
        <v>130</v>
      </c>
      <c r="BN11" t="s">
        <v>89</v>
      </c>
      <c r="BO11" t="s">
        <v>89</v>
      </c>
      <c r="BS11" t="s">
        <v>95</v>
      </c>
    </row>
    <row r="12" spans="1:76" x14ac:dyDescent="0.35">
      <c r="A12" t="s">
        <v>77</v>
      </c>
      <c r="B12" t="s">
        <v>114</v>
      </c>
      <c r="E12" t="s">
        <v>79</v>
      </c>
      <c r="F12" t="s">
        <v>131</v>
      </c>
      <c r="I12" t="s">
        <v>132</v>
      </c>
      <c r="J12" t="s">
        <v>79</v>
      </c>
      <c r="K12" t="s">
        <v>131</v>
      </c>
      <c r="P12" t="s">
        <v>82</v>
      </c>
      <c r="U12" t="s">
        <v>82</v>
      </c>
      <c r="AO12" t="s">
        <v>101</v>
      </c>
      <c r="AP12" t="s">
        <v>133</v>
      </c>
      <c r="AQ12" t="s">
        <v>134</v>
      </c>
      <c r="AY12" t="s">
        <v>135</v>
      </c>
      <c r="BD12" t="s">
        <v>136</v>
      </c>
      <c r="BE12" t="s">
        <v>90</v>
      </c>
      <c r="BF12" t="s">
        <v>90</v>
      </c>
      <c r="BI12" t="s">
        <v>89</v>
      </c>
      <c r="BJ12" t="s">
        <v>89</v>
      </c>
      <c r="BM12" t="s">
        <v>137</v>
      </c>
      <c r="BN12" t="s">
        <v>89</v>
      </c>
      <c r="BO12" t="s">
        <v>89</v>
      </c>
      <c r="BP12" t="s">
        <v>93</v>
      </c>
      <c r="BR12" t="s">
        <v>94</v>
      </c>
      <c r="BV12" t="s">
        <v>101</v>
      </c>
      <c r="BW12" t="s">
        <v>138</v>
      </c>
      <c r="BX12" t="s">
        <v>139</v>
      </c>
    </row>
    <row r="13" spans="1:76" x14ac:dyDescent="0.35">
      <c r="A13" t="s">
        <v>77</v>
      </c>
      <c r="B13" t="s">
        <v>141</v>
      </c>
      <c r="C13" t="s">
        <v>142</v>
      </c>
      <c r="D13" t="s">
        <v>77</v>
      </c>
      <c r="E13" t="s">
        <v>79</v>
      </c>
      <c r="F13" t="s">
        <v>79</v>
      </c>
      <c r="G13" t="s">
        <v>79</v>
      </c>
      <c r="H13" t="s">
        <v>79</v>
      </c>
      <c r="J13" t="s">
        <v>79</v>
      </c>
      <c r="K13" t="s">
        <v>79</v>
      </c>
      <c r="L13" t="s">
        <v>79</v>
      </c>
      <c r="M13" t="s">
        <v>79</v>
      </c>
      <c r="P13" t="s">
        <v>82</v>
      </c>
      <c r="W13" t="s">
        <v>118</v>
      </c>
      <c r="AB13" t="s">
        <v>118</v>
      </c>
      <c r="AE13" t="s">
        <v>82</v>
      </c>
      <c r="AJ13" t="s">
        <v>143</v>
      </c>
      <c r="AQ13" t="s">
        <v>144</v>
      </c>
      <c r="AR13" t="s">
        <v>140</v>
      </c>
      <c r="AU13" t="s">
        <v>86</v>
      </c>
      <c r="AW13" t="s">
        <v>145</v>
      </c>
      <c r="AX13" t="s">
        <v>87</v>
      </c>
      <c r="BD13" t="s">
        <v>90</v>
      </c>
      <c r="BE13" t="s">
        <v>89</v>
      </c>
      <c r="BF13" t="s">
        <v>90</v>
      </c>
      <c r="BG13" t="s">
        <v>90</v>
      </c>
      <c r="BH13" t="s">
        <v>89</v>
      </c>
      <c r="BI13" t="s">
        <v>89</v>
      </c>
      <c r="BJ13" t="s">
        <v>89</v>
      </c>
      <c r="BK13" t="s">
        <v>90</v>
      </c>
      <c r="BL13" t="s">
        <v>89</v>
      </c>
      <c r="BN13" t="s">
        <v>92</v>
      </c>
      <c r="BO13" t="s">
        <v>90</v>
      </c>
      <c r="BP13" t="s">
        <v>93</v>
      </c>
      <c r="BQ13" t="s">
        <v>122</v>
      </c>
      <c r="BS13" t="s">
        <v>95</v>
      </c>
      <c r="BW13" t="s">
        <v>146</v>
      </c>
      <c r="BX13" t="s">
        <v>147</v>
      </c>
    </row>
    <row r="14" spans="1:76" x14ac:dyDescent="0.35">
      <c r="A14" t="s">
        <v>77</v>
      </c>
      <c r="B14" t="s">
        <v>76</v>
      </c>
      <c r="E14" t="s">
        <v>79</v>
      </c>
      <c r="F14" t="s">
        <v>79</v>
      </c>
      <c r="P14" t="s">
        <v>82</v>
      </c>
      <c r="U14" t="s">
        <v>82</v>
      </c>
      <c r="BD14" t="s">
        <v>105</v>
      </c>
      <c r="BE14" t="s">
        <v>89</v>
      </c>
      <c r="BF14" t="s">
        <v>90</v>
      </c>
      <c r="BI14" t="s">
        <v>89</v>
      </c>
      <c r="BJ14" t="s">
        <v>89</v>
      </c>
      <c r="BM14" t="s">
        <v>148</v>
      </c>
      <c r="BN14" t="s">
        <v>92</v>
      </c>
      <c r="BO14" t="s">
        <v>89</v>
      </c>
      <c r="BX14" t="s">
        <v>149</v>
      </c>
    </row>
    <row r="15" spans="1:76" x14ac:dyDescent="0.35">
      <c r="A15" t="s">
        <v>150</v>
      </c>
      <c r="E15" t="s">
        <v>78</v>
      </c>
      <c r="J15" t="s">
        <v>79</v>
      </c>
      <c r="O15" t="s">
        <v>109</v>
      </c>
      <c r="BD15" t="s">
        <v>105</v>
      </c>
      <c r="BE15" t="s">
        <v>90</v>
      </c>
      <c r="BI15" t="s">
        <v>89</v>
      </c>
      <c r="BM15" t="s">
        <v>151</v>
      </c>
      <c r="BN15" t="s">
        <v>92</v>
      </c>
      <c r="BO15" t="s">
        <v>92</v>
      </c>
      <c r="BP15" t="s">
        <v>93</v>
      </c>
    </row>
    <row r="16" spans="1:76" x14ac:dyDescent="0.35">
      <c r="A16" t="s">
        <v>98</v>
      </c>
      <c r="E16" t="s">
        <v>152</v>
      </c>
      <c r="J16" t="s">
        <v>79</v>
      </c>
      <c r="P16" t="s">
        <v>82</v>
      </c>
      <c r="AI16" t="s">
        <v>153</v>
      </c>
      <c r="AM16" t="s">
        <v>154</v>
      </c>
      <c r="AN16" t="s">
        <v>83</v>
      </c>
      <c r="AQ16" t="s">
        <v>155</v>
      </c>
      <c r="AY16" t="s">
        <v>135</v>
      </c>
      <c r="AZ16" t="s">
        <v>156</v>
      </c>
      <c r="BD16" t="s">
        <v>136</v>
      </c>
      <c r="BE16" t="s">
        <v>90</v>
      </c>
      <c r="BI16" t="s">
        <v>90</v>
      </c>
      <c r="BN16" t="s">
        <v>90</v>
      </c>
      <c r="BO16" t="s">
        <v>92</v>
      </c>
      <c r="BP16" t="s">
        <v>93</v>
      </c>
      <c r="BS16" t="s">
        <v>95</v>
      </c>
      <c r="BU16" t="s">
        <v>113</v>
      </c>
    </row>
    <row r="17" spans="1:76" x14ac:dyDescent="0.35">
      <c r="A17" t="s">
        <v>114</v>
      </c>
      <c r="E17" t="s">
        <v>79</v>
      </c>
      <c r="J17" t="s">
        <v>99</v>
      </c>
      <c r="P17" t="s">
        <v>82</v>
      </c>
      <c r="BD17" t="s">
        <v>105</v>
      </c>
      <c r="BE17" t="s">
        <v>89</v>
      </c>
      <c r="BI17" t="s">
        <v>89</v>
      </c>
      <c r="BN17" t="s">
        <v>90</v>
      </c>
      <c r="BO17" t="s">
        <v>92</v>
      </c>
      <c r="BP17" t="s">
        <v>93</v>
      </c>
      <c r="BU17" t="s">
        <v>113</v>
      </c>
    </row>
    <row r="18" spans="1:76" x14ac:dyDescent="0.35">
      <c r="A18" t="s">
        <v>141</v>
      </c>
      <c r="E18" t="s">
        <v>131</v>
      </c>
      <c r="J18" t="s">
        <v>81</v>
      </c>
      <c r="P18" t="s">
        <v>82</v>
      </c>
      <c r="AM18" t="s">
        <v>154</v>
      </c>
      <c r="AN18" t="s">
        <v>83</v>
      </c>
      <c r="AQ18" t="s">
        <v>157</v>
      </c>
      <c r="AT18" t="s">
        <v>85</v>
      </c>
      <c r="AX18" t="s">
        <v>87</v>
      </c>
      <c r="BD18" t="s">
        <v>92</v>
      </c>
      <c r="BE18" t="s">
        <v>90</v>
      </c>
      <c r="BI18" t="s">
        <v>90</v>
      </c>
      <c r="BN18" t="s">
        <v>92</v>
      </c>
      <c r="BO18" t="s">
        <v>89</v>
      </c>
      <c r="BP18" t="s">
        <v>93</v>
      </c>
      <c r="BS18" t="s">
        <v>95</v>
      </c>
      <c r="BX18" t="s">
        <v>158</v>
      </c>
    </row>
    <row r="19" spans="1:76" x14ac:dyDescent="0.35">
      <c r="A19" t="s">
        <v>114</v>
      </c>
      <c r="B19" t="s">
        <v>77</v>
      </c>
      <c r="E19" t="s">
        <v>131</v>
      </c>
      <c r="F19" t="s">
        <v>131</v>
      </c>
      <c r="J19" t="s">
        <v>79</v>
      </c>
      <c r="K19" t="s">
        <v>79</v>
      </c>
      <c r="P19" t="s">
        <v>82</v>
      </c>
      <c r="U19" t="s">
        <v>82</v>
      </c>
      <c r="AK19" t="s">
        <v>100</v>
      </c>
      <c r="AP19" t="s">
        <v>159</v>
      </c>
      <c r="AQ19" t="s">
        <v>160</v>
      </c>
      <c r="AR19" t="s">
        <v>161</v>
      </c>
      <c r="AT19" t="s">
        <v>85</v>
      </c>
      <c r="AY19" t="s">
        <v>135</v>
      </c>
      <c r="BC19" t="s">
        <v>162</v>
      </c>
      <c r="BD19" t="s">
        <v>90</v>
      </c>
      <c r="BE19" t="s">
        <v>90</v>
      </c>
      <c r="BF19" t="s">
        <v>90</v>
      </c>
      <c r="BI19" t="s">
        <v>89</v>
      </c>
      <c r="BJ19" t="s">
        <v>89</v>
      </c>
      <c r="BM19" t="s">
        <v>163</v>
      </c>
      <c r="BN19" t="s">
        <v>89</v>
      </c>
      <c r="BO19" t="s">
        <v>89</v>
      </c>
      <c r="BP19" t="s">
        <v>93</v>
      </c>
      <c r="BR19" t="s">
        <v>94</v>
      </c>
      <c r="BS19" t="s">
        <v>95</v>
      </c>
      <c r="BT19" t="s">
        <v>123</v>
      </c>
      <c r="BU19" t="s">
        <v>113</v>
      </c>
      <c r="BV19" t="s">
        <v>101</v>
      </c>
      <c r="BW19" t="s">
        <v>164</v>
      </c>
      <c r="BX19" t="s">
        <v>165</v>
      </c>
    </row>
    <row r="20" spans="1:76" x14ac:dyDescent="0.35">
      <c r="A20" t="s">
        <v>114</v>
      </c>
      <c r="B20" t="s">
        <v>166</v>
      </c>
      <c r="E20" t="s">
        <v>108</v>
      </c>
      <c r="F20" t="s">
        <v>108</v>
      </c>
      <c r="J20" t="s">
        <v>81</v>
      </c>
      <c r="K20" t="s">
        <v>81</v>
      </c>
      <c r="P20" t="s">
        <v>82</v>
      </c>
      <c r="U20" t="s">
        <v>82</v>
      </c>
      <c r="AK20" t="s">
        <v>100</v>
      </c>
      <c r="AN20" t="s">
        <v>83</v>
      </c>
      <c r="AQ20" t="s">
        <v>167</v>
      </c>
      <c r="BA20" t="s">
        <v>112</v>
      </c>
      <c r="BC20" t="s">
        <v>168</v>
      </c>
      <c r="BD20" t="s">
        <v>89</v>
      </c>
      <c r="BE20" t="s">
        <v>90</v>
      </c>
      <c r="BF20" t="s">
        <v>90</v>
      </c>
      <c r="BI20" t="s">
        <v>89</v>
      </c>
      <c r="BJ20" t="s">
        <v>89</v>
      </c>
      <c r="BM20" t="s">
        <v>169</v>
      </c>
      <c r="BN20" t="s">
        <v>89</v>
      </c>
      <c r="BO20" t="s">
        <v>89</v>
      </c>
      <c r="BP20" t="s">
        <v>93</v>
      </c>
      <c r="BS20" t="s">
        <v>95</v>
      </c>
      <c r="BX20" t="s">
        <v>170</v>
      </c>
    </row>
    <row r="21" spans="1:76" x14ac:dyDescent="0.35">
      <c r="A21" t="s">
        <v>141</v>
      </c>
      <c r="B21" t="s">
        <v>98</v>
      </c>
      <c r="E21" t="s">
        <v>131</v>
      </c>
      <c r="F21" t="s">
        <v>131</v>
      </c>
      <c r="J21" t="s">
        <v>79</v>
      </c>
      <c r="K21" t="s">
        <v>79</v>
      </c>
      <c r="P21" t="s">
        <v>82</v>
      </c>
      <c r="U21" t="s">
        <v>82</v>
      </c>
      <c r="AK21" t="s">
        <v>100</v>
      </c>
      <c r="AO21" t="s">
        <v>101</v>
      </c>
      <c r="AP21" t="s">
        <v>172</v>
      </c>
      <c r="AQ21" t="s">
        <v>173</v>
      </c>
      <c r="AR21" t="s">
        <v>171</v>
      </c>
      <c r="AT21" t="s">
        <v>85</v>
      </c>
      <c r="AY21" t="s">
        <v>135</v>
      </c>
      <c r="BB21" t="s">
        <v>101</v>
      </c>
      <c r="BC21" t="s">
        <v>174</v>
      </c>
      <c r="BD21" t="s">
        <v>90</v>
      </c>
      <c r="BE21" t="s">
        <v>90</v>
      </c>
      <c r="BF21" t="s">
        <v>90</v>
      </c>
      <c r="BI21" t="s">
        <v>89</v>
      </c>
      <c r="BJ21" t="s">
        <v>89</v>
      </c>
      <c r="BM21" t="s">
        <v>175</v>
      </c>
      <c r="BN21" t="s">
        <v>89</v>
      </c>
      <c r="BO21" t="s">
        <v>89</v>
      </c>
      <c r="BP21" t="s">
        <v>93</v>
      </c>
      <c r="BQ21" t="s">
        <v>122</v>
      </c>
      <c r="BR21" t="s">
        <v>94</v>
      </c>
      <c r="BS21" t="s">
        <v>95</v>
      </c>
      <c r="BT21" t="s">
        <v>123</v>
      </c>
      <c r="BU21" t="s">
        <v>113</v>
      </c>
      <c r="BV21" t="s">
        <v>101</v>
      </c>
      <c r="BW21" t="s">
        <v>176</v>
      </c>
      <c r="BX21" t="s">
        <v>177</v>
      </c>
    </row>
    <row r="22" spans="1:76" x14ac:dyDescent="0.35">
      <c r="A22" t="s">
        <v>77</v>
      </c>
      <c r="E22" t="s">
        <v>79</v>
      </c>
      <c r="J22" t="s">
        <v>79</v>
      </c>
      <c r="P22" t="s">
        <v>82</v>
      </c>
      <c r="AK22" t="s">
        <v>100</v>
      </c>
      <c r="AT22" t="s">
        <v>85</v>
      </c>
      <c r="BD22" t="s">
        <v>105</v>
      </c>
      <c r="BN22" t="s">
        <v>105</v>
      </c>
      <c r="BO22" t="s">
        <v>105</v>
      </c>
      <c r="BP22" t="s">
        <v>93</v>
      </c>
      <c r="BW22" t="s">
        <v>178</v>
      </c>
      <c r="BX22" t="s">
        <v>179</v>
      </c>
    </row>
    <row r="23" spans="1:76" x14ac:dyDescent="0.35">
      <c r="A23" t="s">
        <v>98</v>
      </c>
      <c r="E23" t="s">
        <v>79</v>
      </c>
      <c r="J23" t="s">
        <v>131</v>
      </c>
      <c r="P23" t="s">
        <v>82</v>
      </c>
      <c r="AT23" t="s">
        <v>85</v>
      </c>
      <c r="AX23" t="s">
        <v>87</v>
      </c>
      <c r="AY23" t="s">
        <v>135</v>
      </c>
      <c r="BD23" t="s">
        <v>105</v>
      </c>
      <c r="BE23" t="s">
        <v>90</v>
      </c>
      <c r="BI23" t="s">
        <v>89</v>
      </c>
      <c r="BM23" t="s">
        <v>180</v>
      </c>
      <c r="BN23" t="s">
        <v>92</v>
      </c>
      <c r="BO23" t="s">
        <v>89</v>
      </c>
      <c r="BP23" t="s">
        <v>93</v>
      </c>
      <c r="BR23" t="s">
        <v>94</v>
      </c>
      <c r="BS23" t="s">
        <v>95</v>
      </c>
      <c r="BU23" t="s">
        <v>113</v>
      </c>
      <c r="BX23" t="s">
        <v>181</v>
      </c>
    </row>
    <row r="24" spans="1:76" x14ac:dyDescent="0.35">
      <c r="A24" t="s">
        <v>76</v>
      </c>
      <c r="E24" t="s">
        <v>108</v>
      </c>
      <c r="J24" t="s">
        <v>131</v>
      </c>
      <c r="Q24" t="s">
        <v>129</v>
      </c>
      <c r="S24" t="s">
        <v>125</v>
      </c>
      <c r="AN24" t="s">
        <v>83</v>
      </c>
      <c r="BB24" t="s">
        <v>101</v>
      </c>
      <c r="BC24" t="s">
        <v>182</v>
      </c>
      <c r="BD24" t="s">
        <v>92</v>
      </c>
      <c r="BE24" t="s">
        <v>90</v>
      </c>
      <c r="BI24" t="s">
        <v>90</v>
      </c>
      <c r="BN24" t="s">
        <v>90</v>
      </c>
      <c r="BO24" t="s">
        <v>92</v>
      </c>
      <c r="BS24" t="s">
        <v>95</v>
      </c>
    </row>
    <row r="25" spans="1:76" x14ac:dyDescent="0.35">
      <c r="A25" t="s">
        <v>98</v>
      </c>
      <c r="E25" t="s">
        <v>79</v>
      </c>
      <c r="J25" t="s">
        <v>79</v>
      </c>
      <c r="O25" t="s">
        <v>109</v>
      </c>
      <c r="Q25" t="s">
        <v>129</v>
      </c>
      <c r="S25" t="s">
        <v>125</v>
      </c>
      <c r="AQ25" t="s">
        <v>110</v>
      </c>
      <c r="AT25" t="s">
        <v>85</v>
      </c>
      <c r="AU25" t="s">
        <v>86</v>
      </c>
      <c r="AW25" t="s">
        <v>145</v>
      </c>
      <c r="AX25" t="s">
        <v>87</v>
      </c>
      <c r="AY25" t="s">
        <v>135</v>
      </c>
      <c r="BD25" t="s">
        <v>90</v>
      </c>
      <c r="BE25" t="s">
        <v>89</v>
      </c>
      <c r="BI25" t="s">
        <v>89</v>
      </c>
      <c r="BN25" t="s">
        <v>92</v>
      </c>
      <c r="BO25" t="s">
        <v>89</v>
      </c>
      <c r="BP25" t="s">
        <v>93</v>
      </c>
      <c r="BT25" t="s">
        <v>123</v>
      </c>
      <c r="BU25" t="s">
        <v>113</v>
      </c>
      <c r="BX25" t="s">
        <v>183</v>
      </c>
    </row>
    <row r="26" spans="1:76" x14ac:dyDescent="0.35">
      <c r="A26" t="s">
        <v>98</v>
      </c>
      <c r="B26" t="s">
        <v>150</v>
      </c>
      <c r="E26" t="s">
        <v>79</v>
      </c>
      <c r="F26" t="s">
        <v>79</v>
      </c>
      <c r="J26" t="s">
        <v>79</v>
      </c>
      <c r="K26" t="s">
        <v>79</v>
      </c>
      <c r="P26" t="s">
        <v>82</v>
      </c>
      <c r="U26" t="s">
        <v>82</v>
      </c>
      <c r="X26" t="s">
        <v>125</v>
      </c>
      <c r="BD26" t="s">
        <v>105</v>
      </c>
      <c r="BE26" t="s">
        <v>90</v>
      </c>
      <c r="BF26" t="s">
        <v>90</v>
      </c>
      <c r="BI26" t="s">
        <v>89</v>
      </c>
      <c r="BJ26" t="s">
        <v>90</v>
      </c>
      <c r="BM26" t="s">
        <v>184</v>
      </c>
      <c r="BN26" t="s">
        <v>89</v>
      </c>
      <c r="BO26" t="s">
        <v>89</v>
      </c>
      <c r="BS26" t="s">
        <v>95</v>
      </c>
      <c r="BX26" t="s">
        <v>185</v>
      </c>
    </row>
    <row r="27" spans="1:76" x14ac:dyDescent="0.35">
      <c r="A27" t="s">
        <v>98</v>
      </c>
      <c r="B27" t="s">
        <v>141</v>
      </c>
      <c r="E27" t="s">
        <v>78</v>
      </c>
      <c r="F27" t="s">
        <v>78</v>
      </c>
      <c r="J27" t="s">
        <v>79</v>
      </c>
      <c r="K27" t="s">
        <v>79</v>
      </c>
      <c r="P27" t="s">
        <v>82</v>
      </c>
      <c r="U27" t="s">
        <v>82</v>
      </c>
      <c r="BD27" t="s">
        <v>105</v>
      </c>
      <c r="BE27" t="s">
        <v>90</v>
      </c>
      <c r="BF27" t="s">
        <v>90</v>
      </c>
      <c r="BI27" t="s">
        <v>90</v>
      </c>
      <c r="BJ27" t="s">
        <v>90</v>
      </c>
      <c r="BN27" t="s">
        <v>89</v>
      </c>
      <c r="BO27" t="s">
        <v>89</v>
      </c>
      <c r="BP27" t="s">
        <v>93</v>
      </c>
      <c r="BR27" t="s">
        <v>94</v>
      </c>
      <c r="BX27" t="s">
        <v>186</v>
      </c>
    </row>
    <row r="28" spans="1:76" x14ac:dyDescent="0.35">
      <c r="A28" t="s">
        <v>76</v>
      </c>
      <c r="B28" t="s">
        <v>77</v>
      </c>
      <c r="E28" t="s">
        <v>131</v>
      </c>
      <c r="F28" t="s">
        <v>131</v>
      </c>
      <c r="J28" t="s">
        <v>79</v>
      </c>
      <c r="K28" t="s">
        <v>79</v>
      </c>
      <c r="P28" t="s">
        <v>82</v>
      </c>
      <c r="R28" t="s">
        <v>118</v>
      </c>
      <c r="U28" t="s">
        <v>82</v>
      </c>
      <c r="W28" t="s">
        <v>118</v>
      </c>
      <c r="AY28" t="s">
        <v>135</v>
      </c>
      <c r="BD28" t="s">
        <v>105</v>
      </c>
      <c r="BE28" t="s">
        <v>90</v>
      </c>
      <c r="BF28" t="s">
        <v>90</v>
      </c>
      <c r="BI28" t="s">
        <v>89</v>
      </c>
      <c r="BJ28" t="s">
        <v>89</v>
      </c>
      <c r="BM28" t="s">
        <v>187</v>
      </c>
      <c r="BN28" t="s">
        <v>90</v>
      </c>
      <c r="BO28" t="s">
        <v>90</v>
      </c>
      <c r="BV28" t="s">
        <v>101</v>
      </c>
      <c r="BW28" t="s">
        <v>188</v>
      </c>
      <c r="BX28" t="s">
        <v>189</v>
      </c>
    </row>
    <row r="29" spans="1:76" x14ac:dyDescent="0.35">
      <c r="A29" t="s">
        <v>98</v>
      </c>
      <c r="E29" t="s">
        <v>108</v>
      </c>
      <c r="J29" t="s">
        <v>99</v>
      </c>
      <c r="P29" t="s">
        <v>82</v>
      </c>
      <c r="Q29" t="s">
        <v>129</v>
      </c>
      <c r="AI29" t="s">
        <v>153</v>
      </c>
      <c r="AR29" t="s">
        <v>190</v>
      </c>
      <c r="BA29" t="s">
        <v>112</v>
      </c>
      <c r="BD29" t="s">
        <v>136</v>
      </c>
      <c r="BE29" t="s">
        <v>90</v>
      </c>
      <c r="BI29" t="s">
        <v>89</v>
      </c>
      <c r="BM29" t="s">
        <v>126</v>
      </c>
      <c r="BN29" t="s">
        <v>89</v>
      </c>
      <c r="BO29" t="s">
        <v>89</v>
      </c>
      <c r="BP29" t="s">
        <v>93</v>
      </c>
      <c r="BS29" t="s">
        <v>95</v>
      </c>
      <c r="BX29" t="s">
        <v>191</v>
      </c>
    </row>
    <row r="30" spans="1:76" x14ac:dyDescent="0.35">
      <c r="A30" t="s">
        <v>114</v>
      </c>
      <c r="E30" t="s">
        <v>108</v>
      </c>
      <c r="I30" t="s">
        <v>192</v>
      </c>
      <c r="J30" t="s">
        <v>99</v>
      </c>
      <c r="N30" t="s">
        <v>193</v>
      </c>
      <c r="P30" t="s">
        <v>82</v>
      </c>
      <c r="R30" t="s">
        <v>118</v>
      </c>
      <c r="AI30" t="s">
        <v>153</v>
      </c>
      <c r="AM30" t="s">
        <v>154</v>
      </c>
      <c r="AO30" t="s">
        <v>101</v>
      </c>
      <c r="AP30" t="s">
        <v>194</v>
      </c>
      <c r="AQ30" t="s">
        <v>110</v>
      </c>
      <c r="AR30" t="s">
        <v>195</v>
      </c>
      <c r="AZ30" t="s">
        <v>156</v>
      </c>
      <c r="BA30" t="s">
        <v>112</v>
      </c>
      <c r="BB30" t="s">
        <v>101</v>
      </c>
      <c r="BC30" t="s">
        <v>196</v>
      </c>
      <c r="BD30" t="s">
        <v>89</v>
      </c>
      <c r="BE30" t="s">
        <v>90</v>
      </c>
      <c r="BI30" t="s">
        <v>89</v>
      </c>
      <c r="BM30" t="s">
        <v>197</v>
      </c>
      <c r="BN30" t="s">
        <v>89</v>
      </c>
      <c r="BO30" t="s">
        <v>89</v>
      </c>
      <c r="BV30" t="s">
        <v>101</v>
      </c>
      <c r="BW30" t="s">
        <v>198</v>
      </c>
      <c r="BX30" t="s">
        <v>199</v>
      </c>
    </row>
    <row r="31" spans="1:76" x14ac:dyDescent="0.35">
      <c r="A31" t="s">
        <v>77</v>
      </c>
      <c r="E31" t="s">
        <v>108</v>
      </c>
      <c r="J31" t="s">
        <v>99</v>
      </c>
      <c r="P31" t="s">
        <v>82</v>
      </c>
      <c r="AI31" t="s">
        <v>153</v>
      </c>
      <c r="AJ31" t="s">
        <v>143</v>
      </c>
      <c r="AM31" t="s">
        <v>154</v>
      </c>
      <c r="AQ31" t="s">
        <v>200</v>
      </c>
      <c r="AR31" t="s">
        <v>201</v>
      </c>
      <c r="AY31" t="s">
        <v>135</v>
      </c>
      <c r="AZ31" t="s">
        <v>156</v>
      </c>
      <c r="BD31" t="s">
        <v>90</v>
      </c>
      <c r="BE31" t="s">
        <v>89</v>
      </c>
      <c r="BI31" t="s">
        <v>90</v>
      </c>
      <c r="BN31" t="s">
        <v>90</v>
      </c>
      <c r="BO31" t="s">
        <v>90</v>
      </c>
      <c r="BP31" t="s">
        <v>93</v>
      </c>
      <c r="BS31" t="s">
        <v>95</v>
      </c>
    </row>
    <row r="32" spans="1:76" x14ac:dyDescent="0.35">
      <c r="A32" t="s">
        <v>114</v>
      </c>
      <c r="E32" t="s">
        <v>79</v>
      </c>
      <c r="J32" t="s">
        <v>81</v>
      </c>
      <c r="P32" t="s">
        <v>82</v>
      </c>
      <c r="AN32" t="s">
        <v>83</v>
      </c>
      <c r="AQ32" t="s">
        <v>202</v>
      </c>
      <c r="BA32" t="s">
        <v>112</v>
      </c>
      <c r="BD32" t="s">
        <v>90</v>
      </c>
      <c r="BE32" t="s">
        <v>90</v>
      </c>
      <c r="BI32" t="s">
        <v>90</v>
      </c>
      <c r="BN32" t="s">
        <v>89</v>
      </c>
      <c r="BO32" t="s">
        <v>89</v>
      </c>
      <c r="BP32" t="s">
        <v>93</v>
      </c>
    </row>
    <row r="33" spans="1:76" x14ac:dyDescent="0.35">
      <c r="A33" t="s">
        <v>150</v>
      </c>
      <c r="B33" t="s">
        <v>141</v>
      </c>
      <c r="E33" t="s">
        <v>79</v>
      </c>
      <c r="F33" t="s">
        <v>79</v>
      </c>
      <c r="J33" t="s">
        <v>131</v>
      </c>
      <c r="K33" t="s">
        <v>131</v>
      </c>
      <c r="P33" t="s">
        <v>82</v>
      </c>
      <c r="U33" t="s">
        <v>82</v>
      </c>
      <c r="BD33" t="s">
        <v>105</v>
      </c>
      <c r="BE33" t="s">
        <v>90</v>
      </c>
      <c r="BF33" t="s">
        <v>90</v>
      </c>
      <c r="BI33" t="s">
        <v>89</v>
      </c>
      <c r="BJ33" t="s">
        <v>89</v>
      </c>
      <c r="BM33" t="s">
        <v>203</v>
      </c>
      <c r="BN33" t="s">
        <v>92</v>
      </c>
      <c r="BO33" t="s">
        <v>92</v>
      </c>
      <c r="BP33" t="s">
        <v>93</v>
      </c>
      <c r="BS33" t="s">
        <v>95</v>
      </c>
      <c r="BV33" t="s">
        <v>101</v>
      </c>
      <c r="BW33" t="s">
        <v>204</v>
      </c>
      <c r="BX33" t="s">
        <v>205</v>
      </c>
    </row>
    <row r="34" spans="1:76" x14ac:dyDescent="0.35">
      <c r="A34" t="s">
        <v>76</v>
      </c>
      <c r="B34" t="s">
        <v>76</v>
      </c>
      <c r="E34" t="s">
        <v>131</v>
      </c>
      <c r="F34" t="s">
        <v>131</v>
      </c>
      <c r="J34" t="s">
        <v>79</v>
      </c>
      <c r="K34" t="s">
        <v>79</v>
      </c>
      <c r="P34" t="s">
        <v>82</v>
      </c>
      <c r="U34" t="s">
        <v>82</v>
      </c>
      <c r="AY34" t="s">
        <v>135</v>
      </c>
      <c r="BD34" t="s">
        <v>105</v>
      </c>
      <c r="BE34" t="s">
        <v>90</v>
      </c>
      <c r="BF34" t="s">
        <v>90</v>
      </c>
      <c r="BI34" t="s">
        <v>90</v>
      </c>
      <c r="BJ34" t="s">
        <v>90</v>
      </c>
      <c r="BN34" t="s">
        <v>105</v>
      </c>
      <c r="BO34" t="s">
        <v>105</v>
      </c>
      <c r="BP34" t="s">
        <v>93</v>
      </c>
      <c r="BS34" t="s">
        <v>95</v>
      </c>
      <c r="BW34" t="s">
        <v>206</v>
      </c>
      <c r="BX34" t="s">
        <v>207</v>
      </c>
    </row>
    <row r="35" spans="1:76" x14ac:dyDescent="0.35">
      <c r="A35" t="s">
        <v>150</v>
      </c>
      <c r="B35" t="s">
        <v>76</v>
      </c>
      <c r="E35" t="s">
        <v>79</v>
      </c>
      <c r="F35" t="s">
        <v>79</v>
      </c>
      <c r="J35" t="s">
        <v>81</v>
      </c>
      <c r="L35" t="s">
        <v>81</v>
      </c>
      <c r="P35" t="s">
        <v>82</v>
      </c>
      <c r="U35" t="s">
        <v>82</v>
      </c>
      <c r="AI35" t="s">
        <v>153</v>
      </c>
      <c r="AN35" t="s">
        <v>83</v>
      </c>
      <c r="AT35" t="s">
        <v>85</v>
      </c>
      <c r="AY35" t="s">
        <v>135</v>
      </c>
      <c r="BD35" t="s">
        <v>92</v>
      </c>
      <c r="BE35" t="s">
        <v>90</v>
      </c>
      <c r="BF35" t="s">
        <v>90</v>
      </c>
      <c r="BI35" t="s">
        <v>89</v>
      </c>
      <c r="BJ35" t="s">
        <v>89</v>
      </c>
      <c r="BM35" t="s">
        <v>208</v>
      </c>
      <c r="BN35" t="s">
        <v>90</v>
      </c>
      <c r="BO35" t="s">
        <v>89</v>
      </c>
      <c r="BP35" t="s">
        <v>93</v>
      </c>
      <c r="BQ35" t="s">
        <v>122</v>
      </c>
      <c r="BR35" t="s">
        <v>94</v>
      </c>
      <c r="BS35" t="s">
        <v>95</v>
      </c>
      <c r="BX35" t="s">
        <v>209</v>
      </c>
    </row>
    <row r="36" spans="1:76" x14ac:dyDescent="0.35">
      <c r="A36" t="s">
        <v>166</v>
      </c>
      <c r="E36" t="s">
        <v>78</v>
      </c>
      <c r="J36" t="s">
        <v>131</v>
      </c>
      <c r="O36" t="s">
        <v>109</v>
      </c>
      <c r="BD36" t="s">
        <v>105</v>
      </c>
      <c r="BE36" t="s">
        <v>90</v>
      </c>
      <c r="BI36" t="s">
        <v>89</v>
      </c>
      <c r="BN36" t="s">
        <v>89</v>
      </c>
      <c r="BO36" t="s">
        <v>89</v>
      </c>
      <c r="BP36" t="s">
        <v>93</v>
      </c>
      <c r="BU36" t="s">
        <v>113</v>
      </c>
    </row>
    <row r="37" spans="1:76" x14ac:dyDescent="0.35">
      <c r="A37" t="s">
        <v>77</v>
      </c>
      <c r="B37" t="s">
        <v>141</v>
      </c>
      <c r="C37" t="s">
        <v>150</v>
      </c>
      <c r="E37" t="s">
        <v>79</v>
      </c>
      <c r="F37" t="s">
        <v>79</v>
      </c>
      <c r="G37" t="s">
        <v>79</v>
      </c>
      <c r="J37" t="s">
        <v>81</v>
      </c>
      <c r="K37" t="s">
        <v>81</v>
      </c>
      <c r="L37" t="s">
        <v>81</v>
      </c>
      <c r="P37" t="s">
        <v>82</v>
      </c>
      <c r="W37" t="s">
        <v>118</v>
      </c>
      <c r="AB37" t="s">
        <v>118</v>
      </c>
      <c r="AN37" t="s">
        <v>83</v>
      </c>
      <c r="AQ37" t="s">
        <v>210</v>
      </c>
      <c r="AR37" t="s">
        <v>211</v>
      </c>
      <c r="AT37" t="s">
        <v>85</v>
      </c>
      <c r="AU37" t="s">
        <v>86</v>
      </c>
      <c r="AY37" t="s">
        <v>135</v>
      </c>
      <c r="BD37" t="s">
        <v>90</v>
      </c>
      <c r="BE37" t="s">
        <v>89</v>
      </c>
      <c r="BF37" t="s">
        <v>90</v>
      </c>
      <c r="BG37" t="s">
        <v>90</v>
      </c>
      <c r="BI37" t="s">
        <v>89</v>
      </c>
      <c r="BJ37" t="s">
        <v>89</v>
      </c>
      <c r="BK37" t="s">
        <v>89</v>
      </c>
      <c r="BM37" t="s">
        <v>212</v>
      </c>
      <c r="BN37" t="s">
        <v>89</v>
      </c>
      <c r="BO37" t="s">
        <v>89</v>
      </c>
      <c r="BP37" t="s">
        <v>93</v>
      </c>
      <c r="BS37" t="s">
        <v>95</v>
      </c>
      <c r="BX37" t="s">
        <v>213</v>
      </c>
    </row>
    <row r="38" spans="1:76" x14ac:dyDescent="0.35">
      <c r="A38" t="s">
        <v>98</v>
      </c>
      <c r="B38" t="s">
        <v>142</v>
      </c>
      <c r="E38" t="s">
        <v>152</v>
      </c>
      <c r="F38" t="s">
        <v>79</v>
      </c>
      <c r="J38" t="s">
        <v>214</v>
      </c>
      <c r="K38" t="s">
        <v>79</v>
      </c>
      <c r="P38" t="s">
        <v>82</v>
      </c>
      <c r="U38" t="s">
        <v>82</v>
      </c>
      <c r="AJ38" t="s">
        <v>143</v>
      </c>
      <c r="AK38" t="s">
        <v>100</v>
      </c>
      <c r="AT38" t="s">
        <v>85</v>
      </c>
      <c r="AU38" t="s">
        <v>86</v>
      </c>
      <c r="AY38" t="s">
        <v>135</v>
      </c>
      <c r="BB38" t="s">
        <v>101</v>
      </c>
      <c r="BC38" t="s">
        <v>215</v>
      </c>
      <c r="BD38" t="s">
        <v>136</v>
      </c>
      <c r="BE38" t="s">
        <v>89</v>
      </c>
      <c r="BF38" t="s">
        <v>89</v>
      </c>
      <c r="BI38" t="s">
        <v>89</v>
      </c>
      <c r="BJ38" t="s">
        <v>89</v>
      </c>
      <c r="BM38" t="s">
        <v>216</v>
      </c>
      <c r="BN38" t="s">
        <v>90</v>
      </c>
      <c r="BO38" t="s">
        <v>92</v>
      </c>
      <c r="BP38" t="s">
        <v>93</v>
      </c>
      <c r="BQ38" t="s">
        <v>122</v>
      </c>
      <c r="BR38" t="s">
        <v>94</v>
      </c>
      <c r="BS38" t="s">
        <v>95</v>
      </c>
      <c r="BT38" t="s">
        <v>123</v>
      </c>
      <c r="BU38" t="s">
        <v>113</v>
      </c>
      <c r="BX38" t="s">
        <v>217</v>
      </c>
    </row>
    <row r="39" spans="1:76" x14ac:dyDescent="0.35">
      <c r="A39" t="s">
        <v>98</v>
      </c>
      <c r="B39" t="s">
        <v>77</v>
      </c>
      <c r="E39" t="s">
        <v>108</v>
      </c>
      <c r="F39" t="s">
        <v>108</v>
      </c>
      <c r="J39" t="s">
        <v>78</v>
      </c>
      <c r="K39" t="s">
        <v>78</v>
      </c>
      <c r="R39" t="s">
        <v>118</v>
      </c>
      <c r="W39" t="s">
        <v>118</v>
      </c>
      <c r="AI39" t="s">
        <v>153</v>
      </c>
      <c r="AK39" t="s">
        <v>100</v>
      </c>
      <c r="AQ39" t="s">
        <v>110</v>
      </c>
      <c r="AR39" t="s">
        <v>218</v>
      </c>
      <c r="AY39" t="s">
        <v>135</v>
      </c>
      <c r="BD39" t="s">
        <v>90</v>
      </c>
      <c r="BE39" t="s">
        <v>90</v>
      </c>
      <c r="BF39" t="s">
        <v>90</v>
      </c>
      <c r="BI39" t="s">
        <v>89</v>
      </c>
      <c r="BJ39" t="s">
        <v>89</v>
      </c>
      <c r="BM39" t="s">
        <v>219</v>
      </c>
      <c r="BN39" t="s">
        <v>90</v>
      </c>
      <c r="BO39" t="s">
        <v>89</v>
      </c>
      <c r="BS39" t="s">
        <v>95</v>
      </c>
    </row>
    <row r="40" spans="1:76" x14ac:dyDescent="0.35">
      <c r="A40" t="s">
        <v>150</v>
      </c>
      <c r="B40" t="s">
        <v>141</v>
      </c>
      <c r="E40" t="s">
        <v>79</v>
      </c>
      <c r="F40" t="s">
        <v>79</v>
      </c>
      <c r="J40" t="s">
        <v>81</v>
      </c>
      <c r="K40" t="s">
        <v>81</v>
      </c>
      <c r="P40" t="s">
        <v>82</v>
      </c>
      <c r="R40" t="s">
        <v>118</v>
      </c>
      <c r="U40" t="s">
        <v>82</v>
      </c>
      <c r="W40" t="s">
        <v>118</v>
      </c>
      <c r="AL40" t="s">
        <v>115</v>
      </c>
      <c r="AO40" t="s">
        <v>101</v>
      </c>
      <c r="AP40" t="s">
        <v>220</v>
      </c>
      <c r="AQ40" t="s">
        <v>110</v>
      </c>
      <c r="AR40" t="s">
        <v>221</v>
      </c>
      <c r="AT40" t="s">
        <v>85</v>
      </c>
      <c r="AY40" t="s">
        <v>135</v>
      </c>
      <c r="BD40" t="s">
        <v>90</v>
      </c>
      <c r="BE40" t="s">
        <v>90</v>
      </c>
      <c r="BF40" t="s">
        <v>90</v>
      </c>
      <c r="BI40" t="s">
        <v>89</v>
      </c>
      <c r="BJ40" t="s">
        <v>89</v>
      </c>
      <c r="BM40" t="s">
        <v>222</v>
      </c>
      <c r="BN40" t="s">
        <v>92</v>
      </c>
      <c r="BO40" t="s">
        <v>89</v>
      </c>
      <c r="BP40" t="s">
        <v>93</v>
      </c>
      <c r="BR40" t="s">
        <v>94</v>
      </c>
      <c r="BS40" t="s">
        <v>95</v>
      </c>
      <c r="BW40" t="s">
        <v>223</v>
      </c>
      <c r="BX40" t="s">
        <v>224</v>
      </c>
    </row>
    <row r="41" spans="1:76" x14ac:dyDescent="0.35">
      <c r="A41" t="s">
        <v>114</v>
      </c>
      <c r="E41" t="s">
        <v>152</v>
      </c>
      <c r="P41" t="s">
        <v>82</v>
      </c>
      <c r="AJ41" t="s">
        <v>143</v>
      </c>
      <c r="AQ41" t="s">
        <v>226</v>
      </c>
      <c r="AR41" t="s">
        <v>225</v>
      </c>
      <c r="AU41" t="s">
        <v>86</v>
      </c>
      <c r="BD41" t="s">
        <v>136</v>
      </c>
      <c r="BE41" t="s">
        <v>89</v>
      </c>
      <c r="BI41" t="s">
        <v>89</v>
      </c>
      <c r="BN41" t="s">
        <v>92</v>
      </c>
      <c r="BO41" t="s">
        <v>92</v>
      </c>
      <c r="BP41" t="s">
        <v>93</v>
      </c>
      <c r="BR41" t="s">
        <v>94</v>
      </c>
      <c r="BS41" t="s">
        <v>95</v>
      </c>
      <c r="BU41" t="s">
        <v>113</v>
      </c>
      <c r="BX41" t="s">
        <v>227</v>
      </c>
    </row>
    <row r="42" spans="1:76" x14ac:dyDescent="0.35">
      <c r="A42" t="s">
        <v>98</v>
      </c>
      <c r="B42" t="s">
        <v>77</v>
      </c>
      <c r="E42" t="s">
        <v>78</v>
      </c>
      <c r="F42" t="s">
        <v>78</v>
      </c>
      <c r="J42" t="s">
        <v>81</v>
      </c>
      <c r="K42" t="s">
        <v>81</v>
      </c>
      <c r="Q42" t="s">
        <v>129</v>
      </c>
      <c r="V42" t="s">
        <v>129</v>
      </c>
      <c r="AL42" t="s">
        <v>115</v>
      </c>
      <c r="AN42" t="s">
        <v>83</v>
      </c>
      <c r="AQ42" t="s">
        <v>110</v>
      </c>
      <c r="AR42" t="s">
        <v>228</v>
      </c>
      <c r="BB42" t="s">
        <v>101</v>
      </c>
      <c r="BC42" t="s">
        <v>229</v>
      </c>
      <c r="BD42" t="s">
        <v>90</v>
      </c>
      <c r="BE42" t="s">
        <v>90</v>
      </c>
      <c r="BF42" t="s">
        <v>90</v>
      </c>
      <c r="BI42" t="s">
        <v>89</v>
      </c>
      <c r="BJ42" t="s">
        <v>89</v>
      </c>
      <c r="BM42" t="s">
        <v>230</v>
      </c>
      <c r="BN42" t="s">
        <v>92</v>
      </c>
      <c r="BO42" t="s">
        <v>92</v>
      </c>
      <c r="BS42" t="s">
        <v>95</v>
      </c>
      <c r="BW42" t="s">
        <v>231</v>
      </c>
      <c r="BX42" t="s">
        <v>232</v>
      </c>
    </row>
    <row r="43" spans="1:76" x14ac:dyDescent="0.35">
      <c r="A43" t="s">
        <v>166</v>
      </c>
      <c r="B43" t="s">
        <v>114</v>
      </c>
      <c r="E43" t="s">
        <v>108</v>
      </c>
      <c r="F43" t="s">
        <v>108</v>
      </c>
      <c r="J43" t="s">
        <v>81</v>
      </c>
      <c r="K43" t="s">
        <v>81</v>
      </c>
      <c r="P43" t="s">
        <v>82</v>
      </c>
      <c r="U43" t="s">
        <v>82</v>
      </c>
      <c r="AI43" t="s">
        <v>153</v>
      </c>
      <c r="AQ43" t="s">
        <v>233</v>
      </c>
      <c r="BB43" t="s">
        <v>101</v>
      </c>
      <c r="BC43" t="s">
        <v>234</v>
      </c>
      <c r="BD43" t="s">
        <v>92</v>
      </c>
      <c r="BE43" t="s">
        <v>89</v>
      </c>
      <c r="BF43" t="s">
        <v>89</v>
      </c>
      <c r="BI43" t="s">
        <v>89</v>
      </c>
      <c r="BJ43" t="s">
        <v>89</v>
      </c>
      <c r="BM43" t="s">
        <v>235</v>
      </c>
      <c r="BN43" t="s">
        <v>92</v>
      </c>
      <c r="BO43" t="s">
        <v>92</v>
      </c>
      <c r="BP43" t="s">
        <v>93</v>
      </c>
      <c r="BS43" t="s">
        <v>95</v>
      </c>
      <c r="BV43" t="s">
        <v>101</v>
      </c>
      <c r="BW43" t="s">
        <v>236</v>
      </c>
      <c r="BX43" t="s">
        <v>237</v>
      </c>
    </row>
    <row r="44" spans="1:76" x14ac:dyDescent="0.35">
      <c r="A44" t="s">
        <v>76</v>
      </c>
      <c r="E44" t="s">
        <v>79</v>
      </c>
      <c r="J44" t="s">
        <v>81</v>
      </c>
      <c r="P44" t="s">
        <v>82</v>
      </c>
      <c r="AN44" t="s">
        <v>83</v>
      </c>
      <c r="AQ44" t="s">
        <v>238</v>
      </c>
      <c r="AR44" t="s">
        <v>239</v>
      </c>
      <c r="AS44" t="s">
        <v>240</v>
      </c>
      <c r="AT44" t="s">
        <v>85</v>
      </c>
      <c r="AU44" t="s">
        <v>86</v>
      </c>
      <c r="AV44" t="s">
        <v>120</v>
      </c>
      <c r="AY44" t="s">
        <v>135</v>
      </c>
      <c r="BD44" t="s">
        <v>92</v>
      </c>
      <c r="BE44" t="s">
        <v>90</v>
      </c>
      <c r="BI44" t="s">
        <v>89</v>
      </c>
      <c r="BM44" t="s">
        <v>126</v>
      </c>
      <c r="BN44" t="s">
        <v>90</v>
      </c>
      <c r="BO44" t="s">
        <v>89</v>
      </c>
      <c r="BP44" t="s">
        <v>93</v>
      </c>
      <c r="BS44" t="s">
        <v>95</v>
      </c>
      <c r="BX44" t="s">
        <v>241</v>
      </c>
    </row>
    <row r="45" spans="1:76" x14ac:dyDescent="0.35">
      <c r="A45" t="s">
        <v>98</v>
      </c>
      <c r="E45" t="s">
        <v>79</v>
      </c>
      <c r="J45" t="s">
        <v>78</v>
      </c>
      <c r="P45" t="s">
        <v>82</v>
      </c>
      <c r="BD45" t="s">
        <v>105</v>
      </c>
      <c r="BE45" t="s">
        <v>89</v>
      </c>
      <c r="BI45" t="s">
        <v>89</v>
      </c>
      <c r="BM45" t="s">
        <v>242</v>
      </c>
      <c r="BN45" t="s">
        <v>89</v>
      </c>
      <c r="BO45" t="s">
        <v>89</v>
      </c>
      <c r="BP45" t="s">
        <v>93</v>
      </c>
      <c r="BQ45" t="s">
        <v>122</v>
      </c>
      <c r="BS45" t="s">
        <v>95</v>
      </c>
      <c r="BT45" t="s">
        <v>123</v>
      </c>
      <c r="BU45" t="s">
        <v>113</v>
      </c>
      <c r="BX45" t="s">
        <v>243</v>
      </c>
    </row>
    <row r="46" spans="1:76" x14ac:dyDescent="0.35">
      <c r="A46" t="s">
        <v>77</v>
      </c>
      <c r="E46" t="s">
        <v>79</v>
      </c>
      <c r="P46" t="s">
        <v>82</v>
      </c>
      <c r="BD46" t="s">
        <v>105</v>
      </c>
      <c r="BN46" t="s">
        <v>105</v>
      </c>
      <c r="BO46" t="s">
        <v>105</v>
      </c>
      <c r="BR46" t="s">
        <v>94</v>
      </c>
      <c r="BV46" t="s">
        <v>101</v>
      </c>
      <c r="BW46" t="s">
        <v>244</v>
      </c>
      <c r="BX46" t="s">
        <v>245</v>
      </c>
    </row>
    <row r="47" spans="1:76" x14ac:dyDescent="0.35">
      <c r="A47" t="s">
        <v>166</v>
      </c>
      <c r="E47" t="s">
        <v>108</v>
      </c>
      <c r="J47" t="s">
        <v>81</v>
      </c>
      <c r="AI47" t="s">
        <v>153</v>
      </c>
      <c r="AQ47" t="s">
        <v>246</v>
      </c>
      <c r="AW47" t="s">
        <v>145</v>
      </c>
      <c r="BD47" t="s">
        <v>92</v>
      </c>
      <c r="BE47" t="s">
        <v>89</v>
      </c>
      <c r="BI47" t="s">
        <v>89</v>
      </c>
      <c r="BM47" t="s">
        <v>247</v>
      </c>
      <c r="BN47" t="s">
        <v>92</v>
      </c>
      <c r="BO47" t="s">
        <v>92</v>
      </c>
      <c r="BU47" t="s">
        <v>113</v>
      </c>
    </row>
    <row r="48" spans="1:76" x14ac:dyDescent="0.35">
      <c r="A48" t="s">
        <v>114</v>
      </c>
      <c r="B48" t="s">
        <v>98</v>
      </c>
      <c r="E48" t="s">
        <v>79</v>
      </c>
      <c r="F48" t="s">
        <v>79</v>
      </c>
      <c r="J48" t="s">
        <v>214</v>
      </c>
      <c r="K48" t="s">
        <v>214</v>
      </c>
      <c r="P48" t="s">
        <v>82</v>
      </c>
      <c r="U48" t="s">
        <v>82</v>
      </c>
      <c r="AN48" t="s">
        <v>83</v>
      </c>
      <c r="AQ48" t="s">
        <v>248</v>
      </c>
      <c r="AR48" t="s">
        <v>249</v>
      </c>
      <c r="AT48" t="s">
        <v>85</v>
      </c>
      <c r="AV48" t="s">
        <v>120</v>
      </c>
      <c r="AY48" t="s">
        <v>135</v>
      </c>
      <c r="BC48" t="s">
        <v>250</v>
      </c>
      <c r="BD48" t="s">
        <v>136</v>
      </c>
      <c r="BE48" t="s">
        <v>90</v>
      </c>
      <c r="BF48" t="s">
        <v>90</v>
      </c>
      <c r="BI48" t="s">
        <v>89</v>
      </c>
      <c r="BJ48" t="s">
        <v>89</v>
      </c>
      <c r="BN48" t="s">
        <v>90</v>
      </c>
      <c r="BO48" t="s">
        <v>92</v>
      </c>
      <c r="BP48" t="s">
        <v>93</v>
      </c>
      <c r="BR48" t="s">
        <v>94</v>
      </c>
      <c r="BS48" t="s">
        <v>95</v>
      </c>
      <c r="BX48" t="s">
        <v>251</v>
      </c>
    </row>
    <row r="49" spans="1:76" x14ac:dyDescent="0.35">
      <c r="A49" t="s">
        <v>114</v>
      </c>
      <c r="E49" t="s">
        <v>108</v>
      </c>
      <c r="J49" t="s">
        <v>79</v>
      </c>
      <c r="P49" t="s">
        <v>82</v>
      </c>
      <c r="AN49" t="s">
        <v>83</v>
      </c>
      <c r="AQ49" t="s">
        <v>252</v>
      </c>
      <c r="AY49" t="s">
        <v>135</v>
      </c>
      <c r="BD49" t="s">
        <v>90</v>
      </c>
      <c r="BE49" t="s">
        <v>90</v>
      </c>
      <c r="BI49" t="s">
        <v>90</v>
      </c>
      <c r="BN49" t="s">
        <v>90</v>
      </c>
      <c r="BO49" t="s">
        <v>92</v>
      </c>
      <c r="BP49" t="s">
        <v>93</v>
      </c>
    </row>
    <row r="50" spans="1:76" x14ac:dyDescent="0.35">
      <c r="A50" t="s">
        <v>77</v>
      </c>
      <c r="E50" t="s">
        <v>79</v>
      </c>
      <c r="J50" t="s">
        <v>78</v>
      </c>
      <c r="P50" t="s">
        <v>82</v>
      </c>
      <c r="BD50" t="s">
        <v>105</v>
      </c>
      <c r="BE50" t="s">
        <v>89</v>
      </c>
      <c r="BI50" t="s">
        <v>89</v>
      </c>
      <c r="BN50" t="s">
        <v>105</v>
      </c>
      <c r="BO50" t="s">
        <v>105</v>
      </c>
      <c r="BP50" t="s">
        <v>93</v>
      </c>
      <c r="BS50" t="s">
        <v>95</v>
      </c>
      <c r="BX50" t="s">
        <v>253</v>
      </c>
    </row>
    <row r="51" spans="1:76" x14ac:dyDescent="0.35">
      <c r="A51" t="s">
        <v>98</v>
      </c>
      <c r="B51" t="s">
        <v>98</v>
      </c>
      <c r="E51" t="s">
        <v>79</v>
      </c>
      <c r="F51" t="s">
        <v>79</v>
      </c>
      <c r="J51" t="s">
        <v>78</v>
      </c>
      <c r="K51" t="s">
        <v>78</v>
      </c>
      <c r="P51" t="s">
        <v>82</v>
      </c>
      <c r="U51" t="s">
        <v>82</v>
      </c>
      <c r="BD51" t="s">
        <v>105</v>
      </c>
      <c r="BE51" t="s">
        <v>90</v>
      </c>
      <c r="BF51" t="s">
        <v>90</v>
      </c>
      <c r="BI51" t="s">
        <v>89</v>
      </c>
      <c r="BJ51" t="s">
        <v>89</v>
      </c>
      <c r="BM51" t="s">
        <v>254</v>
      </c>
      <c r="BN51" t="s">
        <v>92</v>
      </c>
      <c r="BO51" t="s">
        <v>89</v>
      </c>
      <c r="BP51" t="s">
        <v>93</v>
      </c>
      <c r="BS51" t="s">
        <v>95</v>
      </c>
      <c r="BU51" t="s">
        <v>113</v>
      </c>
      <c r="BV51" t="s">
        <v>101</v>
      </c>
      <c r="BW51" t="s">
        <v>255</v>
      </c>
      <c r="BX51" t="s">
        <v>256</v>
      </c>
    </row>
    <row r="52" spans="1:76" x14ac:dyDescent="0.35">
      <c r="A52" t="s">
        <v>98</v>
      </c>
      <c r="E52" t="s">
        <v>108</v>
      </c>
      <c r="J52" t="s">
        <v>78</v>
      </c>
      <c r="P52" t="s">
        <v>82</v>
      </c>
      <c r="AK52" t="s">
        <v>100</v>
      </c>
      <c r="AP52" t="s">
        <v>257</v>
      </c>
      <c r="AQ52" t="s">
        <v>258</v>
      </c>
      <c r="AT52" t="s">
        <v>85</v>
      </c>
      <c r="AU52" t="s">
        <v>86</v>
      </c>
      <c r="AY52" t="s">
        <v>135</v>
      </c>
      <c r="AZ52" t="s">
        <v>156</v>
      </c>
      <c r="BC52" t="s">
        <v>259</v>
      </c>
      <c r="BD52" t="s">
        <v>92</v>
      </c>
      <c r="BE52" t="s">
        <v>90</v>
      </c>
      <c r="BI52" t="s">
        <v>89</v>
      </c>
      <c r="BM52" t="s">
        <v>260</v>
      </c>
      <c r="BN52" t="s">
        <v>90</v>
      </c>
      <c r="BO52" t="s">
        <v>90</v>
      </c>
      <c r="BP52" t="s">
        <v>93</v>
      </c>
      <c r="BR52" t="s">
        <v>94</v>
      </c>
      <c r="BS52" t="s">
        <v>95</v>
      </c>
      <c r="BT52" t="s">
        <v>123</v>
      </c>
      <c r="BU52" t="s">
        <v>113</v>
      </c>
      <c r="BW52" t="s">
        <v>261</v>
      </c>
      <c r="BX52" t="s">
        <v>262</v>
      </c>
    </row>
    <row r="53" spans="1:76" x14ac:dyDescent="0.35">
      <c r="A53" t="s">
        <v>114</v>
      </c>
      <c r="B53" t="s">
        <v>98</v>
      </c>
      <c r="E53" t="s">
        <v>79</v>
      </c>
      <c r="F53" t="s">
        <v>79</v>
      </c>
      <c r="P53" t="s">
        <v>82</v>
      </c>
      <c r="U53" t="s">
        <v>82</v>
      </c>
      <c r="BD53" t="s">
        <v>105</v>
      </c>
      <c r="BE53" t="s">
        <v>89</v>
      </c>
      <c r="BF53" t="s">
        <v>90</v>
      </c>
      <c r="BI53" t="s">
        <v>89</v>
      </c>
      <c r="BJ53" t="s">
        <v>89</v>
      </c>
      <c r="BM53" t="s">
        <v>263</v>
      </c>
      <c r="BN53" t="s">
        <v>89</v>
      </c>
      <c r="BO53" t="s">
        <v>89</v>
      </c>
      <c r="BS53" t="s">
        <v>95</v>
      </c>
      <c r="BX53" t="s">
        <v>264</v>
      </c>
    </row>
    <row r="54" spans="1:76" x14ac:dyDescent="0.35">
      <c r="A54" t="s">
        <v>76</v>
      </c>
      <c r="E54" t="s">
        <v>108</v>
      </c>
      <c r="J54" t="s">
        <v>131</v>
      </c>
      <c r="P54" t="s">
        <v>82</v>
      </c>
      <c r="S54" t="s">
        <v>125</v>
      </c>
      <c r="AN54" t="s">
        <v>83</v>
      </c>
      <c r="AQ54" t="s">
        <v>265</v>
      </c>
      <c r="AY54" t="s">
        <v>135</v>
      </c>
      <c r="BD54" t="s">
        <v>89</v>
      </c>
      <c r="BE54" t="s">
        <v>90</v>
      </c>
      <c r="BI54" t="s">
        <v>90</v>
      </c>
      <c r="BN54" t="s">
        <v>89</v>
      </c>
      <c r="BO54" t="s">
        <v>89</v>
      </c>
      <c r="BV54" t="s">
        <v>101</v>
      </c>
      <c r="BW54" t="s">
        <v>266</v>
      </c>
      <c r="BX54" t="s">
        <v>267</v>
      </c>
    </row>
    <row r="55" spans="1:76" x14ac:dyDescent="0.35">
      <c r="Y55" s="2" t="s">
        <v>311</v>
      </c>
    </row>
    <row r="56" spans="1:76" x14ac:dyDescent="0.35">
      <c r="G56" t="s">
        <v>321</v>
      </c>
      <c r="L56" t="s">
        <v>312</v>
      </c>
      <c r="Y56" t="s">
        <v>313</v>
      </c>
      <c r="Z56" s="3" t="e">
        <f>COUNTIF(#REF!,"with parent")</f>
        <v>#REF!</v>
      </c>
    </row>
    <row r="57" spans="1:76" x14ac:dyDescent="0.35">
      <c r="G57" t="s">
        <v>79</v>
      </c>
      <c r="H57" t="e">
        <f>COUNTIF(#REF!,"walk")</f>
        <v>#REF!</v>
      </c>
      <c r="L57" t="s">
        <v>79</v>
      </c>
      <c r="M57" t="e">
        <f>COUNTIF(#REF!,"walk")</f>
        <v>#REF!</v>
      </c>
      <c r="Y57" t="s">
        <v>118</v>
      </c>
      <c r="Z57" t="e">
        <f>COUNTIF(#REF!,"with sisters and brothers")</f>
        <v>#REF!</v>
      </c>
    </row>
    <row r="58" spans="1:76" x14ac:dyDescent="0.35">
      <c r="G58" t="s">
        <v>314</v>
      </c>
      <c r="H58" t="e">
        <f>COUNTIF(#REF!,"Cycle")</f>
        <v>#REF!</v>
      </c>
      <c r="L58" t="s">
        <v>314</v>
      </c>
      <c r="M58" t="e">
        <f>COUNTIF(#REF!,"Cycle")</f>
        <v>#REF!</v>
      </c>
      <c r="Y58" t="s">
        <v>125</v>
      </c>
      <c r="Z58" t="e">
        <f>COUNTIF(#REF!,"with friends")</f>
        <v>#REF!</v>
      </c>
    </row>
    <row r="59" spans="1:76" x14ac:dyDescent="0.35">
      <c r="G59" t="s">
        <v>315</v>
      </c>
      <c r="H59" t="e">
        <f>COUNTIF(#REF!,"scoot")</f>
        <v>#REF!</v>
      </c>
      <c r="L59" t="s">
        <v>315</v>
      </c>
      <c r="M59" t="e">
        <f>COUNTIF(#REF!,"scoot")</f>
        <v>#REF!</v>
      </c>
      <c r="Y59" t="s">
        <v>129</v>
      </c>
      <c r="Z59" t="e">
        <f>COUNTIF(#REF!,"with another adult")</f>
        <v>#REF!</v>
      </c>
    </row>
    <row r="60" spans="1:76" x14ac:dyDescent="0.35">
      <c r="G60" t="s">
        <v>316</v>
      </c>
      <c r="H60" t="e">
        <f>COUNTIF(#REF!,"Park and Stride (park at least 400m from school, walk from there)")</f>
        <v>#REF!</v>
      </c>
      <c r="L60" t="s">
        <v>316</v>
      </c>
      <c r="M60" t="e">
        <f>COUNTIF(#REF!,"Park and Stride (at least 400m from school)")</f>
        <v>#REF!</v>
      </c>
      <c r="Y60" t="s">
        <v>109</v>
      </c>
      <c r="Z60" t="e">
        <f>COUNTIF(#REF!,"alone")</f>
        <v>#REF!</v>
      </c>
    </row>
    <row r="61" spans="1:76" x14ac:dyDescent="0.35">
      <c r="G61" t="s">
        <v>317</v>
      </c>
      <c r="H61" t="e">
        <f>COUNTIF(#REF!,"drive all the way")</f>
        <v>#REF!</v>
      </c>
      <c r="L61" t="s">
        <v>317</v>
      </c>
      <c r="M61" t="e">
        <f>COUNTIF(#REF!,"drive all the way to school")</f>
        <v>#REF!</v>
      </c>
    </row>
    <row r="62" spans="1:76" x14ac:dyDescent="0.35">
      <c r="G62" t="s">
        <v>318</v>
      </c>
      <c r="H62" t="e">
        <f>COUNTIF(#REF!,"bus")</f>
        <v>#REF!</v>
      </c>
      <c r="L62" t="s">
        <v>318</v>
      </c>
      <c r="M62" t="e">
        <f>COUNTIF(#REF!,"bus")</f>
        <v>#REF!</v>
      </c>
    </row>
    <row r="63" spans="1:76" x14ac:dyDescent="0.35">
      <c r="G63" t="s">
        <v>319</v>
      </c>
      <c r="H63" t="e">
        <f>COUNTIF(#REF!,"taxi")</f>
        <v>#REF!</v>
      </c>
      <c r="L63" t="s">
        <v>319</v>
      </c>
      <c r="M63" t="e">
        <f>COUNTIF(#REF!,"taxi")</f>
        <v>#REF!</v>
      </c>
    </row>
    <row r="64" spans="1:76" x14ac:dyDescent="0.35">
      <c r="G64" t="s">
        <v>320</v>
      </c>
      <c r="H64" t="e">
        <f>COUNTIF(#REF!,"other")</f>
        <v>#REF!</v>
      </c>
      <c r="L64" t="s">
        <v>320</v>
      </c>
      <c r="M64" t="e">
        <f>COUNTIF(#REF!,"other")</f>
        <v>#REF!</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B5FBF-3C4B-4A6C-B396-FDD91D4A98C9}">
  <dimension ref="A1:C39"/>
  <sheetViews>
    <sheetView tabSelected="1" workbookViewId="0">
      <selection activeCell="B25" sqref="B25"/>
    </sheetView>
  </sheetViews>
  <sheetFormatPr defaultRowHeight="14.5" x14ac:dyDescent="0.35"/>
  <cols>
    <col min="1" max="1" width="116.7265625" style="1" customWidth="1"/>
    <col min="2" max="2" width="34.26953125" style="1" customWidth="1"/>
  </cols>
  <sheetData>
    <row r="1" spans="1:3" ht="43.5" x14ac:dyDescent="0.35">
      <c r="A1" s="1" t="s">
        <v>251</v>
      </c>
      <c r="B1" s="1" t="s">
        <v>268</v>
      </c>
      <c r="C1">
        <v>1</v>
      </c>
    </row>
    <row r="2" spans="1:3" x14ac:dyDescent="0.35">
      <c r="A2" s="1" t="s">
        <v>232</v>
      </c>
      <c r="B2" s="1" t="s">
        <v>97</v>
      </c>
      <c r="C2">
        <v>1</v>
      </c>
    </row>
    <row r="3" spans="1:3" x14ac:dyDescent="0.35">
      <c r="A3" s="1" t="s">
        <v>224</v>
      </c>
      <c r="B3" s="1" t="s">
        <v>271</v>
      </c>
      <c r="C3">
        <v>1</v>
      </c>
    </row>
    <row r="4" spans="1:3" ht="72.5" x14ac:dyDescent="0.35">
      <c r="A4" s="1" t="s">
        <v>256</v>
      </c>
      <c r="B4" s="1" t="s">
        <v>277</v>
      </c>
      <c r="C4">
        <v>1</v>
      </c>
    </row>
    <row r="5" spans="1:3" ht="29" x14ac:dyDescent="0.35">
      <c r="A5" s="1" t="s">
        <v>158</v>
      </c>
      <c r="B5" s="1" t="s">
        <v>278</v>
      </c>
      <c r="C5">
        <v>1</v>
      </c>
    </row>
    <row r="6" spans="1:3" ht="72.5" x14ac:dyDescent="0.35">
      <c r="A6" s="1" t="s">
        <v>128</v>
      </c>
      <c r="B6" s="1" t="s">
        <v>285</v>
      </c>
      <c r="C6">
        <v>1</v>
      </c>
    </row>
    <row r="7" spans="1:3" ht="43.5" x14ac:dyDescent="0.35">
      <c r="A7" s="1" t="s">
        <v>213</v>
      </c>
      <c r="B7" s="1" t="s">
        <v>287</v>
      </c>
      <c r="C7">
        <v>1</v>
      </c>
    </row>
    <row r="8" spans="1:3" ht="29" x14ac:dyDescent="0.35">
      <c r="A8" s="1" t="s">
        <v>262</v>
      </c>
      <c r="B8" s="1" t="s">
        <v>290</v>
      </c>
      <c r="C8">
        <v>1</v>
      </c>
    </row>
    <row r="9" spans="1:3" ht="58" x14ac:dyDescent="0.35">
      <c r="A9" s="1" t="s">
        <v>127</v>
      </c>
      <c r="B9" s="1" t="s">
        <v>276</v>
      </c>
      <c r="C9">
        <v>2</v>
      </c>
    </row>
    <row r="10" spans="1:3" ht="29" x14ac:dyDescent="0.35">
      <c r="A10" s="1" t="s">
        <v>170</v>
      </c>
      <c r="B10" s="1" t="s">
        <v>274</v>
      </c>
      <c r="C10">
        <v>2</v>
      </c>
    </row>
    <row r="11" spans="1:3" ht="43.5" x14ac:dyDescent="0.35">
      <c r="A11" s="1" t="s">
        <v>185</v>
      </c>
      <c r="B11" s="1" t="s">
        <v>275</v>
      </c>
      <c r="C11">
        <v>2</v>
      </c>
    </row>
    <row r="12" spans="1:3" x14ac:dyDescent="0.35">
      <c r="A12" s="1" t="s">
        <v>189</v>
      </c>
      <c r="B12" s="1" t="s">
        <v>279</v>
      </c>
      <c r="C12">
        <v>2</v>
      </c>
    </row>
    <row r="13" spans="1:3" x14ac:dyDescent="0.35">
      <c r="A13" s="1" t="s">
        <v>245</v>
      </c>
      <c r="B13" s="1" t="s">
        <v>284</v>
      </c>
      <c r="C13">
        <v>2</v>
      </c>
    </row>
    <row r="14" spans="1:3" ht="29" x14ac:dyDescent="0.35">
      <c r="A14" s="1" t="s">
        <v>191</v>
      </c>
      <c r="B14" s="1" t="s">
        <v>286</v>
      </c>
      <c r="C14">
        <v>2</v>
      </c>
    </row>
    <row r="15" spans="1:3" ht="72.5" x14ac:dyDescent="0.35">
      <c r="A15" s="1" t="s">
        <v>124</v>
      </c>
      <c r="B15" s="1" t="s">
        <v>288</v>
      </c>
      <c r="C15">
        <v>2</v>
      </c>
    </row>
    <row r="16" spans="1:3" ht="87" x14ac:dyDescent="0.35">
      <c r="A16" s="1" t="s">
        <v>243</v>
      </c>
      <c r="B16" s="1" t="s">
        <v>289</v>
      </c>
      <c r="C16">
        <v>2</v>
      </c>
    </row>
    <row r="17" spans="1:3" ht="29" x14ac:dyDescent="0.35">
      <c r="A17" s="1" t="s">
        <v>217</v>
      </c>
      <c r="B17" s="1" t="s">
        <v>273</v>
      </c>
      <c r="C17">
        <v>3</v>
      </c>
    </row>
    <row r="18" spans="1:3" ht="29" x14ac:dyDescent="0.35">
      <c r="A18" s="1" t="s">
        <v>237</v>
      </c>
      <c r="B18" s="1" t="s">
        <v>281</v>
      </c>
      <c r="C18">
        <v>3</v>
      </c>
    </row>
    <row r="19" spans="1:3" ht="43.5" x14ac:dyDescent="0.35">
      <c r="A19" s="1" t="s">
        <v>199</v>
      </c>
      <c r="B19" s="1" t="s">
        <v>280</v>
      </c>
      <c r="C19">
        <v>4</v>
      </c>
    </row>
    <row r="20" spans="1:3" ht="43.5" x14ac:dyDescent="0.35">
      <c r="A20" s="1" t="s">
        <v>107</v>
      </c>
      <c r="B20" s="1" t="s">
        <v>282</v>
      </c>
      <c r="C20">
        <v>4</v>
      </c>
    </row>
    <row r="21" spans="1:3" ht="29" x14ac:dyDescent="0.35">
      <c r="A21" s="1" t="s">
        <v>104</v>
      </c>
      <c r="B21" s="1" t="s">
        <v>283</v>
      </c>
      <c r="C21">
        <v>4</v>
      </c>
    </row>
    <row r="22" spans="1:3" ht="43.5" x14ac:dyDescent="0.35">
      <c r="A22" s="1" t="s">
        <v>227</v>
      </c>
      <c r="B22" s="1" t="s">
        <v>270</v>
      </c>
      <c r="C22">
        <v>6</v>
      </c>
    </row>
    <row r="23" spans="1:3" x14ac:dyDescent="0.35">
      <c r="A23" s="1" t="s">
        <v>241</v>
      </c>
      <c r="B23" s="1" t="s">
        <v>269</v>
      </c>
      <c r="C23">
        <v>8</v>
      </c>
    </row>
    <row r="24" spans="1:3" x14ac:dyDescent="0.35">
      <c r="A24" s="1" t="s">
        <v>147</v>
      </c>
      <c r="B24" s="1" t="s">
        <v>272</v>
      </c>
      <c r="C24">
        <v>11</v>
      </c>
    </row>
    <row r="25" spans="1:3" ht="29" x14ac:dyDescent="0.35">
      <c r="A25" s="1" t="s">
        <v>267</v>
      </c>
      <c r="B25" s="1" t="s">
        <v>295</v>
      </c>
      <c r="C25">
        <v>19</v>
      </c>
    </row>
    <row r="26" spans="1:3" x14ac:dyDescent="0.35">
      <c r="A26" s="1" t="s">
        <v>207</v>
      </c>
    </row>
    <row r="27" spans="1:3" ht="43.5" x14ac:dyDescent="0.35">
      <c r="A27" s="1" t="s">
        <v>205</v>
      </c>
    </row>
    <row r="28" spans="1:3" ht="29" x14ac:dyDescent="0.35">
      <c r="A28" s="1" t="s">
        <v>183</v>
      </c>
    </row>
    <row r="29" spans="1:3" x14ac:dyDescent="0.35">
      <c r="A29" s="1" t="s">
        <v>96</v>
      </c>
    </row>
    <row r="30" spans="1:3" ht="29" x14ac:dyDescent="0.35">
      <c r="A30" s="1" t="s">
        <v>209</v>
      </c>
    </row>
    <row r="31" spans="1:3" ht="43.5" x14ac:dyDescent="0.35">
      <c r="A31" s="1" t="s">
        <v>165</v>
      </c>
    </row>
    <row r="32" spans="1:3" ht="29" x14ac:dyDescent="0.35">
      <c r="A32" s="1" t="s">
        <v>177</v>
      </c>
    </row>
    <row r="33" spans="1:1" ht="29" x14ac:dyDescent="0.35">
      <c r="A33" s="1" t="s">
        <v>139</v>
      </c>
    </row>
    <row r="34" spans="1:1" x14ac:dyDescent="0.35">
      <c r="A34" s="1" t="s">
        <v>179</v>
      </c>
    </row>
    <row r="35" spans="1:1" x14ac:dyDescent="0.35">
      <c r="A35" s="1" t="s">
        <v>181</v>
      </c>
    </row>
    <row r="36" spans="1:1" x14ac:dyDescent="0.35">
      <c r="A36" s="1" t="s">
        <v>253</v>
      </c>
    </row>
    <row r="37" spans="1:1" x14ac:dyDescent="0.35">
      <c r="A37" s="1" t="s">
        <v>186</v>
      </c>
    </row>
    <row r="38" spans="1:1" ht="43.5" x14ac:dyDescent="0.35">
      <c r="A38" s="1" t="s">
        <v>264</v>
      </c>
    </row>
    <row r="39" spans="1:1" ht="29" x14ac:dyDescent="0.35">
      <c r="A39" s="1" t="s">
        <v>149</v>
      </c>
    </row>
  </sheetData>
  <sortState xmlns:xlrd2="http://schemas.microsoft.com/office/spreadsheetml/2017/richdata2" ref="B1:C39">
    <sortCondition ref="C1:C39"/>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131E-6014-4E6E-A6F3-1926D703702C}">
  <dimension ref="A1:C19"/>
  <sheetViews>
    <sheetView workbookViewId="0">
      <selection activeCell="B22" sqref="B22"/>
    </sheetView>
  </sheetViews>
  <sheetFormatPr defaultRowHeight="14.5" x14ac:dyDescent="0.35"/>
  <cols>
    <col min="1" max="1" width="93.7265625" style="1" customWidth="1"/>
    <col min="2" max="2" width="63.453125" customWidth="1"/>
  </cols>
  <sheetData>
    <row r="1" spans="1:3" ht="29" x14ac:dyDescent="0.35">
      <c r="A1" s="1" t="s">
        <v>204</v>
      </c>
      <c r="B1" t="s">
        <v>292</v>
      </c>
      <c r="C1">
        <v>1</v>
      </c>
    </row>
    <row r="2" spans="1:3" x14ac:dyDescent="0.35">
      <c r="A2" s="1" t="s">
        <v>146</v>
      </c>
      <c r="B2" t="s">
        <v>293</v>
      </c>
      <c r="C2">
        <v>1</v>
      </c>
    </row>
    <row r="3" spans="1:3" ht="87" x14ac:dyDescent="0.35">
      <c r="A3" s="1" t="s">
        <v>164</v>
      </c>
      <c r="B3" t="s">
        <v>300</v>
      </c>
      <c r="C3">
        <v>1</v>
      </c>
    </row>
    <row r="4" spans="1:3" x14ac:dyDescent="0.35">
      <c r="A4" s="1" t="s">
        <v>138</v>
      </c>
      <c r="B4" t="s">
        <v>301</v>
      </c>
      <c r="C4">
        <v>1</v>
      </c>
    </row>
    <row r="5" spans="1:3" x14ac:dyDescent="0.35">
      <c r="A5" s="1" t="s">
        <v>206</v>
      </c>
      <c r="B5" t="s">
        <v>302</v>
      </c>
      <c r="C5">
        <v>1</v>
      </c>
    </row>
    <row r="6" spans="1:3" x14ac:dyDescent="0.35">
      <c r="A6" s="1" t="s">
        <v>266</v>
      </c>
      <c r="B6" t="s">
        <v>303</v>
      </c>
      <c r="C6">
        <v>1</v>
      </c>
    </row>
    <row r="7" spans="1:3" ht="43.5" x14ac:dyDescent="0.35">
      <c r="A7" s="1" t="s">
        <v>231</v>
      </c>
      <c r="B7" t="s">
        <v>310</v>
      </c>
      <c r="C7">
        <v>1</v>
      </c>
    </row>
    <row r="8" spans="1:3" ht="87" x14ac:dyDescent="0.35">
      <c r="A8" s="1" t="s">
        <v>261</v>
      </c>
      <c r="B8" t="s">
        <v>304</v>
      </c>
      <c r="C8">
        <v>1</v>
      </c>
    </row>
    <row r="9" spans="1:3" x14ac:dyDescent="0.35">
      <c r="A9" s="1" t="s">
        <v>244</v>
      </c>
      <c r="B9" t="s">
        <v>306</v>
      </c>
      <c r="C9">
        <v>1</v>
      </c>
    </row>
    <row r="10" spans="1:3" ht="29" x14ac:dyDescent="0.35">
      <c r="A10" s="1" t="s">
        <v>178</v>
      </c>
      <c r="B10" t="s">
        <v>309</v>
      </c>
      <c r="C10">
        <v>1</v>
      </c>
    </row>
    <row r="11" spans="1:3" ht="87" x14ac:dyDescent="0.35">
      <c r="A11" s="1" t="s">
        <v>255</v>
      </c>
      <c r="B11" t="s">
        <v>298</v>
      </c>
      <c r="C11">
        <v>2</v>
      </c>
    </row>
    <row r="12" spans="1:3" ht="43.5" x14ac:dyDescent="0.35">
      <c r="A12" s="1" t="s">
        <v>223</v>
      </c>
      <c r="B12" t="s">
        <v>297</v>
      </c>
      <c r="C12">
        <v>2</v>
      </c>
    </row>
    <row r="13" spans="1:3" ht="101.5" x14ac:dyDescent="0.35">
      <c r="A13" s="1" t="s">
        <v>176</v>
      </c>
      <c r="B13" t="s">
        <v>305</v>
      </c>
      <c r="C13">
        <v>2</v>
      </c>
    </row>
    <row r="14" spans="1:3" ht="43.5" x14ac:dyDescent="0.35">
      <c r="A14" s="1" t="s">
        <v>188</v>
      </c>
      <c r="B14" t="s">
        <v>308</v>
      </c>
      <c r="C14">
        <v>2</v>
      </c>
    </row>
    <row r="15" spans="1:3" x14ac:dyDescent="0.35">
      <c r="A15" s="1" t="s">
        <v>236</v>
      </c>
      <c r="B15" t="s">
        <v>291</v>
      </c>
      <c r="C15">
        <v>3</v>
      </c>
    </row>
    <row r="16" spans="1:3" ht="43.5" x14ac:dyDescent="0.35">
      <c r="A16" s="1" t="s">
        <v>198</v>
      </c>
      <c r="B16" t="s">
        <v>294</v>
      </c>
      <c r="C16">
        <v>3</v>
      </c>
    </row>
    <row r="17" spans="2:3" x14ac:dyDescent="0.35">
      <c r="B17" t="s">
        <v>296</v>
      </c>
      <c r="C17">
        <v>3</v>
      </c>
    </row>
    <row r="18" spans="2:3" x14ac:dyDescent="0.35">
      <c r="B18" t="s">
        <v>299</v>
      </c>
      <c r="C18">
        <v>4</v>
      </c>
    </row>
    <row r="19" spans="2:3" x14ac:dyDescent="0.35">
      <c r="B19" t="s">
        <v>307</v>
      </c>
      <c r="C19">
        <v>6</v>
      </c>
    </row>
  </sheetData>
  <sortState xmlns:xlrd2="http://schemas.microsoft.com/office/spreadsheetml/2017/richdata2" ref="B1:C19">
    <sortCondition ref="C12:C19"/>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Improvements</vt:lpstr>
      <vt:lpstr>Other concerns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2026-04-15T11:10:58Z</dcterms:created>
  <dcterms:modified xsi:type="dcterms:W3CDTF">2026-04-15T11:22:31Z</dcterms:modified>
</cp:coreProperties>
</file>